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7○館林市\"/>
    </mc:Choice>
  </mc:AlternateContent>
  <xr:revisionPtr revIDLastSave="0" documentId="13_ncr:1_{E85D73C5-6182-493E-9910-D2CCCE74BC0B}" xr6:coauthVersionLast="36" xr6:coauthVersionMax="45" xr10:uidLastSave="{00000000-0000-0000-0000-000000000000}"/>
  <workbookProtection workbookAlgorithmName="SHA-512" workbookHashValue="fUIXccwB/Yb/iiglG/gAH66LQ/9fEoA8WO/8dndd7+gutNKu1P0S6NMSDEfCdsZm3ASP9UKCNWBE5UmRn/l33g==" workbookSaltValue="ycQOfg4qFi3kdLXRI0yH2g==" workbookSpinCount="100000" lockStructure="1"/>
  <bookViews>
    <workbookView xWindow="-12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<sst xmlns="http://schemas.openxmlformats.org/spreadsheetml/2006/main" count="236" uniqueCount="120">
  <si>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</si>
  <si>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</si>
  <si>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</si>
  <si>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</si>
  <si>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</si>
  <si>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</si>
  <si>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</si>
  <si>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</si>
  <si>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</si>
  <si>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</si>
  <si>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</si>
  <si>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</si>
  <si>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</si>
  <si>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</si>
  <si>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</si>
  <si>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</si>
  <si>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</si>
  <si>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</si>
  <si>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</si>
  <si>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</si>
  <si>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</si>
  <si>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</si>
  <si>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</si>
  <si>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</si>
  <si>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</si>
  <si>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</si>
  <si>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</si>
  <si>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</si>
  <si>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</si>
  <si>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</si>
  <si>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</si>
  <si>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</si>
  <si>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</si>
  <si>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</si>
  <si>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</si>
  <si>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</si>
  <si>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</si>
  <si>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</si>
  <si>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</si>
  <si>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</si>
  <si>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</si>
  <si>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</si>
  <si>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</si>
  <si>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</si>
  <si>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</si>
  <si>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</si>
  <si>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</si>
  <si>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</si>
  <si>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</si>
  <si>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</si>
  <si>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</si>
  <si>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</si>
  <si>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</si>
  <si>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</si>
  <si>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</si>
  <si>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</si>
  <si>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</si>
  <si>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</si>
  <si>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</si>
  <si>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</si>
  <si>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</si>
  <si>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</si>
  <si>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</si>
  <si>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</si>
  <si>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</si>
  <si>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</si>
  <si>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</si>
  <si>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</si>
  <si>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</si>
  <si>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</si>
  <si>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</si>
  <si>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</si>
  <si>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</si>
  <si>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</si>
  <si>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</si>
  <si>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</si>
  <si>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</si>
  <si>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</si>
  <si>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</si>
  <si>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</si>
  <si>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</si>
  <si>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</si>
  <si>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</si>
  <si>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</si>
  <si>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</si>
  <si>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</si>
  <si>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</si>
  <si>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</si>
  <si>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</si>
  <si>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</si>
  <si>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</si>
  <si>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</si>
  <si>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</si>
  <si>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</si>
  <si>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</si>
  <si>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</si>
  <si>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</si>
  <si>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</si>
  <si>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</si>
  <si>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館林市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</si>
  <si>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</si>
  <si>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</si>
  <si>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</si>
  <si>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</si>
  <si>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</si>
  <si>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</si>
  <si>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</si>
  <si>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</si>
  <si>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</si>
  <si>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</si>
  <si>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</si>
  <si>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</si>
  <si>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</si>
  <si>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</si>
  <si>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</si>
  <si>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</si>
  <si>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</si>
  <si>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・昭和47年の供用開始から40年以上が経過しており、機能を保つための維持管理費が年々増加している。
・処理場に関しては、平成29年度にストックマネジメント計画を策定しており、計画的な改築・修繕を行っていく。
・管渠改善率は、平成26年度から布設替工事を行っている。今後、計画的な改築・修繕を行うため、詳細な調査点検計画を策定するとともに、緊急性のある老朽管については、随時、更新を実施する。
</t>
  </si>
  <si>
    <t>・経営の健全性・効率性に関しては、処理場、ポンプ場や管渠の老朽化が進む中、いかに経済的かつ効果的な施設の維持管理ができるかが課題となる。
・今後も人口減少や節水タイプの家電製品の増加など、料金収入に対しては懸念材料が多々あるが、接続促進により水洗化率を向上させ、使用料や受益者負担金の財源の確保が必要となる。
・平成30年度に策定した経営戦略、令和元年度に策定したストックマネジメント計画を基に、安定的な下水道経営が図れるように努力していく。</t>
    <rPh sb="131" eb="134">
      <t>シヨウリョウ</t>
    </rPh>
    <rPh sb="135" eb="138">
      <t>ジュエキシャ</t>
    </rPh>
    <rPh sb="138" eb="141">
      <t>フタンキン</t>
    </rPh>
    <rPh sb="142" eb="144">
      <t>ザイゲン</t>
    </rPh>
    <rPh sb="145" eb="147">
      <t>カクホ</t>
    </rPh>
    <rPh sb="148" eb="150">
      <t>ヒツヨウ</t>
    </rPh>
    <rPh sb="172" eb="174">
      <t>レイワ</t>
    </rPh>
    <rPh sb="174" eb="176">
      <t>ガンネン</t>
    </rPh>
    <rPh sb="176" eb="177">
      <t>ド</t>
    </rPh>
    <phoneticPr fontId="16"/>
  </si>
  <si>
    <t xml:space="preserve">・収益的収支比率は、地方債償還金が減少したことに伴いやや増加したが、100％未満で赤字の状態が続いており、収益の確保、費用の削減を引き続き図る。
　一般会計からの繰入金が減額されており、その削減分を工事規模の縮小で対応しているため、処理区域の面積が伸びず、処理区域内人口も伸び悩んでいる。
・企業債残高対事業規模比率は平均値を下回っており、引き続き事業規模に見合った借入に努める。
・経費回収率は100%となっており、引き続き適正な使用料収入の確保及び汚水処理費の削減に努める。
・汚水処理原価は、近年170円程度で、平成27年から平均値を上回っている。老朽化による汚水処理費が増加しており、維持管理費の削減、接続率の向上に努める。
・収益的収支比率及び水洗化率の向上を図るため、下水道が使用可能であるが未使用の世帯に対して、接続の促進を図っている。
</t>
    <rPh sb="6" eb="8">
      <t>ヒリツ</t>
    </rPh>
    <rPh sb="10" eb="13">
      <t>チホウサイ</t>
    </rPh>
    <rPh sb="13" eb="15">
      <t>ショウカン</t>
    </rPh>
    <rPh sb="15" eb="16">
      <t>キン</t>
    </rPh>
    <rPh sb="17" eb="19">
      <t>ゲンショウ</t>
    </rPh>
    <rPh sb="24" eb="25">
      <t>トモナ</t>
    </rPh>
    <rPh sb="28" eb="30">
      <t>ゾウカ</t>
    </rPh>
    <rPh sb="38" eb="40">
      <t>ミマン</t>
    </rPh>
    <rPh sb="192" eb="194">
      <t>ケイヒ</t>
    </rPh>
    <rPh sb="194" eb="196">
      <t>カイシュウ</t>
    </rPh>
    <rPh sb="196" eb="197">
      <t>リツ</t>
    </rPh>
    <rPh sb="209" eb="210">
      <t>ヒ</t>
    </rPh>
    <rPh sb="211" eb="212">
      <t>ツヅ</t>
    </rPh>
    <rPh sb="235" eb="236">
      <t>ツト</t>
    </rPh>
    <rPh sb="249" eb="251">
      <t>キンネン</t>
    </rPh>
    <rPh sb="254" eb="255">
      <t>エン</t>
    </rPh>
    <rPh sb="255" eb="257">
      <t>テイド</t>
    </rPh>
    <rPh sb="363" eb="365">
      <t>セツゾク</t>
    </rPh>
    <rPh sb="366" eb="368">
      <t>ソクシン</t>
    </rPh>
    <rPh sb="369" eb="370">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</si>
</sst>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7FC94FD3-745A-4C6C-8414-913D82EE4C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0.01</c:v>
                </c:pt>
                <c:pt idx="2">
                  <c:v>0.04</c:v>
                </c:pt>
                <c:pt idx="3" formatCode="#,##0.00;&quot;△&quot;#,##0.00">
                  <c:v>0</c:v>
                </c:pt>
                <c:pt idx="4">
                  <c:v>0.04</c:v>
                </c:pt>
              </c:numCache>
            </c:numRef>
          </c:val>
          <c:extLst>
            <c:ext xmlns:c16="http://schemas.microsoft.com/office/drawing/2014/chart" uri="{C3380CC4-5D6E-409C-BE32-E72D297353CC}">
              <c16:uniqueId val="{00000000-34FF-4890-B028-9AE28196BA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34FF-4890-B028-9AE28196BA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64.459999999999994</c:v>
                </c:pt>
                <c:pt idx="1">
                  <c:v>60.42</c:v>
                </c:pt>
                <c:pt idx="2">
                  <c:v>62.72</c:v>
                </c:pt>
                <c:pt idx="3">
                  <c:v>61.42</c:v>
                </c:pt>
                <c:pt idx="4">
                  <c:v>69.23</c:v>
                </c:pt>
              </c:numCache>
            </c:numRef>
          </c:val>
          <c:extLst>
            <c:ext xmlns:c16="http://schemas.microsoft.com/office/drawing/2014/chart" uri="{C3380CC4-5D6E-409C-BE32-E72D297353CC}">
              <c16:uniqueId val="{00000000-FE2E-4A0F-9613-8123DE12B9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FE2E-4A0F-9613-8123DE12B9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88.07</c:v>
                </c:pt>
                <c:pt idx="1">
                  <c:v>88.4</c:v>
                </c:pt>
                <c:pt idx="2">
                  <c:v>88.77</c:v>
                </c:pt>
                <c:pt idx="3">
                  <c:v>88.85</c:v>
                </c:pt>
                <c:pt idx="4">
                  <c:v>89.6</c:v>
                </c:pt>
              </c:numCache>
            </c:numRef>
          </c:val>
          <c:extLst>
            <c:ext xmlns:c16="http://schemas.microsoft.com/office/drawing/2014/chart" uri="{C3380CC4-5D6E-409C-BE32-E72D297353CC}">
              <c16:uniqueId val="{00000000-DFE6-43BE-8226-F887FDC8F4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DFE6-43BE-8226-F887FDC8F4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92.47</c:v>
                </c:pt>
                <c:pt idx="1">
                  <c:v>90.84</c:v>
                </c:pt>
                <c:pt idx="2">
                  <c:v>91.6</c:v>
                </c:pt>
                <c:pt idx="3">
                  <c:v>91.63</c:v>
                </c:pt>
                <c:pt idx="4">
                  <c:v>95.05</c:v>
                </c:pt>
              </c:numCache>
            </c:numRef>
          </c:val>
          <c:extLst>
            <c:ext xmlns:c16="http://schemas.microsoft.com/office/drawing/2014/chart" uri="{C3380CC4-5D6E-409C-BE32-E72D297353CC}">
              <c16:uniqueId val="{00000000-02A2-4DAD-9D8D-0774AF98BD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A2-4DAD-9D8D-0774AF98BD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A9-4899-A1C0-FD27470145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A9-4899-A1C0-FD27470145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E-48B2-A4C6-461C9BE43C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E-48B2-A4C6-461C9BE43C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3-48B8-8182-ADC742D2E6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3-48B8-8182-ADC742D2E6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02-4F6E-AB68-E2B509EEB0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02-4F6E-AB68-E2B509EEB0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612.27</c:v>
                </c:pt>
                <c:pt idx="1">
                  <c:v>609.77</c:v>
                </c:pt>
                <c:pt idx="2">
                  <c:v>594.36</c:v>
                </c:pt>
                <c:pt idx="3">
                  <c:v>597.17999999999995</c:v>
                </c:pt>
                <c:pt idx="4">
                  <c:v>560.48</c:v>
                </c:pt>
              </c:numCache>
            </c:numRef>
          </c:val>
          <c:extLst>
            <c:ext xmlns:c16="http://schemas.microsoft.com/office/drawing/2014/chart" uri="{C3380CC4-5D6E-409C-BE32-E72D297353CC}">
              <c16:uniqueId val="{00000000-840C-4BF1-836C-E8B6A258B7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840C-4BF1-836C-E8B6A258B7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100</c:v>
                </c:pt>
                <c:pt idx="3">
                  <c:v>99.51</c:v>
                </c:pt>
                <c:pt idx="4">
                  <c:v>100</c:v>
                </c:pt>
              </c:numCache>
            </c:numRef>
          </c:val>
          <c:extLst>
            <c:ext xmlns:c16="http://schemas.microsoft.com/office/drawing/2014/chart" uri="{C3380CC4-5D6E-409C-BE32-E72D297353CC}">
              <c16:uniqueId val="{00000000-8605-4438-84AE-19BB21D549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8605-4438-84AE-19BB21D549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170.68</c:v>
                </c:pt>
                <c:pt idx="1">
                  <c:v>170.94</c:v>
                </c:pt>
                <c:pt idx="2">
                  <c:v>169.5</c:v>
                </c:pt>
                <c:pt idx="3">
                  <c:v>170.45</c:v>
                </c:pt>
                <c:pt idx="4">
                  <c:v>170.26</c:v>
                </c:pt>
              </c:numCache>
            </c:numRef>
          </c:val>
          <c:extLst>
            <c:ext xmlns:c16="http://schemas.microsoft.com/office/drawing/2014/chart" uri="{C3380CC4-5D6E-409C-BE32-E72D297353CC}">
              <c16:uniqueId val="{00000000-3DFA-44B5-9AC7-9B5C40A144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3DFA-44B5-9AC7-9B5C40A144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館林市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75812</v>
      </c>
      <c r="AM8" s="51"/>
      <c r="AN8" s="51"/>
      <c r="AO8" s="51"/>
      <c r="AP8" s="51"/>
      <c r="AQ8" s="51"/>
      <c r="AR8" s="51"/>
      <c r="AS8" s="51"/>
      <c r="AT8" s="46">
        <f>データ!T6</f>
        <v>60.97</v>
      </c>
      <c r="AU8" s="46"/>
      <c r="AV8" s="46"/>
      <c r="AW8" s="46"/>
      <c r="AX8" s="46"/>
      <c r="AY8" s="46"/>
      <c r="AZ8" s="46"/>
      <c r="BA8" s="46"/>
      <c r="BB8" s="46">
        <f>データ!U6</f>
        <v>1243.43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48.55</v>
      </c>
      <c r="Q10" s="46"/>
      <c r="R10" s="46"/>
      <c r="S10" s="46"/>
      <c r="T10" s="46"/>
      <c r="U10" s="46"/>
      <c r="V10" s="46"/>
      <c r="W10" s="46">
        <f>データ!Q6</f>
        <v>51.34</v>
      </c>
      <c r="X10" s="46"/>
      <c r="Y10" s="46"/>
      <c r="Z10" s="46"/>
      <c r="AA10" s="46"/>
      <c r="AB10" s="46"/>
      <c r="AC10" s="46"/>
      <c r="AD10" s="51">
        <f>データ!R6</f>
        <v>2970</v>
      </c>
      <c r="AE10" s="51"/>
      <c r="AF10" s="51"/>
      <c r="AG10" s="51"/>
      <c r="AH10" s="51"/>
      <c r="AI10" s="51"/>
      <c r="AJ10" s="51"/>
      <c r="AK10" s="2"/>
      <c r="AL10" s="51">
        <f>データ!V6</f>
        <v>36686</v>
      </c>
      <c r="AM10" s="51"/>
      <c r="AN10" s="51"/>
      <c r="AO10" s="51"/>
      <c r="AP10" s="51"/>
      <c r="AQ10" s="51"/>
      <c r="AR10" s="51"/>
      <c r="AS10" s="51"/>
      <c r="AT10" s="46">
        <f>データ!W6</f>
        <v>8.67</v>
      </c>
      <c r="AU10" s="46"/>
      <c r="AV10" s="46"/>
      <c r="AW10" s="46"/>
      <c r="AX10" s="46"/>
      <c r="AY10" s="46"/>
      <c r="AZ10" s="46"/>
      <c r="BA10" s="46"/>
      <c r="BB10" s="46">
        <f>データ!X6</f>
        <v>4231.37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4R2PPesvo3FYhalY7bL3Afjv4QcqQyGC2oj8di5mKnP7AY6TQjuTLCRjdjgjbt/ld3T2pV2cXeEB9ddYfLdIzg==" saltValue="nbtbyIthYg2cXQisY92e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102075</v>
      </c>
      <c r="D6" s="33">
        <f t="shared" si="3"/>
        <v>47</v>
      </c>
      <c r="E6" s="33">
        <f t="shared" si="3"/>
        <v>17</v>
      </c>
      <c r="F6" s="33">
        <f t="shared" si="3"/>
        <v>1</v>
      </c>
      <c r="G6" s="33">
        <f t="shared" si="3"/>
        <v>0</v>
      </c>
      <c r="H6" s="33" t="str">
        <f t="shared" si="3"/>
        <v>群馬県　館林市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48.55</v>
      </c>
      <c r="Q6" s="34">
        <f t="shared" si="3"/>
        <v>51.34</v>
      </c>
      <c r="R6" s="34">
        <f t="shared" si="3"/>
        <v>2970</v>
      </c>
      <c r="S6" s="34">
        <f t="shared" si="3"/>
        <v>75812</v>
      </c>
      <c r="T6" s="34">
        <f t="shared" si="3"/>
        <v>60.97</v>
      </c>
      <c r="U6" s="34">
        <f t="shared" si="3"/>
        <v>1243.43</v>
      </c>
      <c r="V6" s="34">
        <f t="shared" si="3"/>
        <v>36686</v>
      </c>
      <c r="W6" s="34">
        <f t="shared" si="3"/>
        <v>8.67</v>
      </c>
      <c r="X6" s="34">
        <f t="shared" si="3"/>
        <v>4231.37</v>
      </c>
      <c r="Y6" s="35">
        <f>IF(Y7="",NA(),Y7)</f>
        <v>92.47</v>
      </c>
      <c r="Z6" s="35">
        <f t="shared" ref="Z6:AH6" si="4">IF(Z7="",NA(),Z7)</f>
        <v>90.84</v>
      </c>
      <c r="AA6" s="35">
        <f t="shared" si="4"/>
        <v>91.6</v>
      </c>
      <c r="AB6" s="35">
        <f t="shared" si="4"/>
        <v>91.63</v>
      </c>
      <c r="AC6" s="35">
        <f t="shared" si="4"/>
        <v>95.05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612.27</v>
      </c>
      <c r="BG6" s="35">
        <f t="shared" ref="BG6:BO6" si="7">IF(BG7="",NA(),BG7)</f>
        <v>609.77</v>
      </c>
      <c r="BH6" s="35">
        <f t="shared" si="7"/>
        <v>594.36</v>
      </c>
      <c r="BI6" s="35">
        <f t="shared" si="7"/>
        <v>597.17999999999995</v>
      </c>
      <c r="BJ6" s="35">
        <f t="shared" si="7"/>
        <v>560.48</v>
      </c>
      <c r="BK6" s="35">
        <f t="shared" si="7"/>
        <v>848.31</v>
      </c>
      <c r="BL6" s="35">
        <f t="shared" si="7"/>
        <v>774.99</v>
      </c>
      <c r="BM6" s="35">
        <f t="shared" si="7"/>
        <v>799.41</v>
      </c>
      <c r="BN6" s="35">
        <f t="shared" si="7"/>
        <v>820.36</v>
      </c>
      <c r="BO6" s="35">
        <f t="shared" si="7"/>
        <v>847.44</v>
      </c>
      <c r="BP6" s="34" t="str">
        <f>IF(BP7="","",IF(BP7="-","【-】","【"&amp;SUBSTITUTE(TEXT(BP7,"#,##0.00"),"-","△")&amp;"】"))</f>
        <v>【682.51】</v>
      </c>
      <c r="BQ6" s="35">
        <f>IF(BQ7="",NA(),BQ7)</f>
        <v>100</v>
      </c>
      <c r="BR6" s="35">
        <f t="shared" ref="BR6:BZ6" si="8">IF(BR7="",NA(),BR7)</f>
        <v>100</v>
      </c>
      <c r="BS6" s="35">
        <f t="shared" si="8"/>
        <v>100</v>
      </c>
      <c r="BT6" s="35">
        <f t="shared" si="8"/>
        <v>99.51</v>
      </c>
      <c r="BU6" s="35">
        <f t="shared" si="8"/>
        <v>100</v>
      </c>
      <c r="BV6" s="35">
        <f t="shared" si="8"/>
        <v>94.38</v>
      </c>
      <c r="BW6" s="35">
        <f t="shared" si="8"/>
        <v>96.57</v>
      </c>
      <c r="BX6" s="35">
        <f t="shared" si="8"/>
        <v>96.54</v>
      </c>
      <c r="BY6" s="35">
        <f t="shared" si="8"/>
        <v>95.4</v>
      </c>
      <c r="BZ6" s="35">
        <f t="shared" si="8"/>
        <v>94.69</v>
      </c>
      <c r="CA6" s="34" t="str">
        <f>IF(CA7="","",IF(CA7="-","【-】","【"&amp;SUBSTITUTE(TEXT(CA7,"#,##0.00"),"-","△")&amp;"】"))</f>
        <v>【100.34】</v>
      </c>
      <c r="CB6" s="35">
        <f>IF(CB7="",NA(),CB7)</f>
        <v>170.68</v>
      </c>
      <c r="CC6" s="35">
        <f t="shared" ref="CC6:CK6" si="9">IF(CC7="",NA(),CC7)</f>
        <v>170.94</v>
      </c>
      <c r="CD6" s="35">
        <f t="shared" si="9"/>
        <v>169.5</v>
      </c>
      <c r="CE6" s="35">
        <f t="shared" si="9"/>
        <v>170.45</v>
      </c>
      <c r="CF6" s="35">
        <f t="shared" si="9"/>
        <v>170.26</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64.459999999999994</v>
      </c>
      <c r="CN6" s="35">
        <f t="shared" ref="CN6:CV6" si="10">IF(CN7="",NA(),CN7)</f>
        <v>60.42</v>
      </c>
      <c r="CO6" s="35">
        <f t="shared" si="10"/>
        <v>62.72</v>
      </c>
      <c r="CP6" s="35">
        <f t="shared" si="10"/>
        <v>61.42</v>
      </c>
      <c r="CQ6" s="35">
        <f t="shared" si="10"/>
        <v>69.23</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88.07</v>
      </c>
      <c r="CY6" s="35">
        <f t="shared" ref="CY6:DG6" si="11">IF(CY7="",NA(),CY7)</f>
        <v>88.4</v>
      </c>
      <c r="CZ6" s="35">
        <f t="shared" si="11"/>
        <v>88.77</v>
      </c>
      <c r="DA6" s="35">
        <f t="shared" si="11"/>
        <v>88.85</v>
      </c>
      <c r="DB6" s="35">
        <f t="shared" si="11"/>
        <v>89.6</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0.01</v>
      </c>
      <c r="EG6" s="35">
        <f t="shared" si="14"/>
        <v>0.04</v>
      </c>
      <c r="EH6" s="34">
        <f t="shared" si="14"/>
        <v>0</v>
      </c>
      <c r="EI6" s="35">
        <f t="shared" si="14"/>
        <v>0.04</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2">
      <c r="A7" s="28"/>
      <c r="B7" s="37">
        <v>2019</v>
      </c>
      <c r="C7" s="37">
        <v>102075</v>
      </c>
      <c r="D7" s="37">
        <v>47</v>
      </c>
      <c r="E7" s="37">
        <v>17</v>
      </c>
      <c r="F7" s="37">
        <v>1</v>
      </c>
      <c r="G7" s="37">
        <v>0</v>
      </c>
      <c r="H7" s="37" t="s">
        <v>99</v>
      </c>
      <c r="I7" s="37" t="s">
        <v>100</v>
      </c>
      <c r="J7" s="37" t="s">
        <v>101</v>
      </c>
      <c r="K7" s="37" t="s">
        <v>102</v>
      </c>
      <c r="L7" s="37" t="s">
        <v>103</v>
      </c>
      <c r="M7" s="37" t="s">
        <v>104</v>
      </c>
      <c r="N7" s="38" t="s">
        <v>105</v>
      </c>
      <c r="O7" s="38" t="s">
        <v>106</v>
      </c>
      <c r="P7" s="38">
        <v>48.55</v>
      </c>
      <c r="Q7" s="38">
        <v>51.34</v>
      </c>
      <c r="R7" s="38">
        <v>2970</v>
      </c>
      <c r="S7" s="38">
        <v>75812</v>
      </c>
      <c r="T7" s="38">
        <v>60.97</v>
      </c>
      <c r="U7" s="38">
        <v>1243.43</v>
      </c>
      <c r="V7" s="38">
        <v>36686</v>
      </c>
      <c r="W7" s="38">
        <v>8.67</v>
      </c>
      <c r="X7" s="38">
        <v>4231.37</v>
      </c>
      <c r="Y7" s="38">
        <v>92.47</v>
      </c>
      <c r="Z7" s="38">
        <v>90.84</v>
      </c>
      <c r="AA7" s="38">
        <v>91.6</v>
      </c>
      <c r="AB7" s="38">
        <v>91.63</v>
      </c>
      <c r="AC7" s="38">
        <v>95.05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612.27</v>
      </c>
      <c r="BG7" s="38">
        <v>609.77</v>
      </c>
      <c r="BH7" s="38">
        <v>594.36</v>
      </c>
      <c r="BI7" s="38">
        <v>597.17999999999995</v>
      </c>
      <c r="BJ7" s="38">
        <v>560.48</v>
      </c>
      <c r="BK7" s="38">
        <v>848.31</v>
      </c>
      <c r="BL7" s="38">
        <v>774.99</v>
      </c>
      <c r="BM7" s="38">
        <v>799.41</v>
      </c>
      <c r="BN7" s="38">
        <v>820.36</v>
      </c>
      <c r="BO7" s="38">
        <v>847.44</v>
      </c>
      <c r="BP7" s="38">
        <v>682.51</v>
      </c>
      <c r="BQ7" s="38">
        <v>100</v>
      </c>
      <c r="BR7" s="38">
        <v>100</v>
      </c>
      <c r="BS7" s="38">
        <v>100</v>
      </c>
      <c r="BT7" s="38">
        <v>99.51</v>
      </c>
      <c r="BU7" s="38">
        <v>100</v>
      </c>
      <c r="BV7" s="38">
        <v>94.38</v>
      </c>
      <c r="BW7" s="38">
        <v>96.57</v>
      </c>
      <c r="BX7" s="38">
        <v>96.54</v>
      </c>
      <c r="BY7" s="38">
        <v>95.4</v>
      </c>
      <c r="BZ7" s="38">
        <v>94.69</v>
      </c>
      <c r="CA7" s="38">
        <v>100.34</v>
      </c>
      <c r="CB7" s="38">
        <v>170.68</v>
      </c>
      <c r="CC7" s="38">
        <v>170.94</v>
      </c>
      <c r="CD7" s="38">
        <v>169.5</v>
      </c>
      <c r="CE7" s="38">
        <v>170.45</v>
      </c>
      <c r="CF7" s="38">
        <v>170.26</v>
      </c>
      <c r="CG7" s="38">
        <v>165.45</v>
      </c>
      <c r="CH7" s="38">
        <v>161.54</v>
      </c>
      <c r="CI7" s="38">
        <v>162.81</v>
      </c>
      <c r="CJ7" s="38">
        <v>163.19999999999999</v>
      </c>
      <c r="CK7" s="38">
        <v>159.78</v>
      </c>
      <c r="CL7" s="38">
        <v>136.15</v>
      </c>
      <c r="CM7" s="38">
        <v>64.459999999999994</v>
      </c>
      <c r="CN7" s="38">
        <v>60.42</v>
      </c>
      <c r="CO7" s="38">
        <v>62.72</v>
      </c>
      <c r="CP7" s="38">
        <v>61.42</v>
      </c>
      <c r="CQ7" s="38">
        <v>69.23</v>
      </c>
      <c r="CR7" s="38">
        <v>65.62</v>
      </c>
      <c r="CS7" s="38">
        <v>64.67</v>
      </c>
      <c r="CT7" s="38">
        <v>64.959999999999994</v>
      </c>
      <c r="CU7" s="38">
        <v>65.040000000000006</v>
      </c>
      <c r="CV7" s="38">
        <v>68.31</v>
      </c>
      <c r="CW7" s="38">
        <v>59.64</v>
      </c>
      <c r="CX7" s="38">
        <v>88.07</v>
      </c>
      <c r="CY7" s="38">
        <v>88.4</v>
      </c>
      <c r="CZ7" s="38">
        <v>88.77</v>
      </c>
      <c r="DA7" s="38">
        <v>88.85</v>
      </c>
      <c r="DB7" s="38">
        <v>89.6</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0.03</v>
      </c>
      <c r="EF7" s="38">
        <v>0.01</v>
      </c>
      <c r="EG7" s="38">
        <v>0.04</v>
      </c>
      <c r="EH7" s="38">
        <v>0</v>
      </c>
      <c r="EI7" s="38">
        <v>0.04</v>
      </c>
      <c r="EJ7" s="38">
        <v>0.27</v>
      </c>
      <c r="EK7" s="38">
        <v>0.17</v>
      </c>
      <c r="EL7" s="38">
        <v>0.13</v>
      </c>
      <c r="EM7" s="38">
        <v>0.1</v>
      </c>
      <c r="EN7" s="38">
        <v>0.09</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2021-02-05T02:21:23Z</cp:lastPrinted>
  <dcterms:created xsi:type="dcterms:W3CDTF">2020-12-04T02:44:19Z</dcterms:created>
  <dcterms:modified xsi:type="dcterms:W3CDTF">2021-02-05T02:21:24Z</dcterms:modified>
  <cp:category/>
</cp:coreProperties>
</file>