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S-sichousonka02\地方債係\210-公営企業決算調査\02公営企業決算（法適用・全体とりまとめ）\R02(R01調査)\50_経営比較分析表\03 各団体回答\04○伊勢崎市\"/>
    </mc:Choice>
  </mc:AlternateContent>
  <xr:revisionPtr revIDLastSave="0" documentId="13_ncr:1_{7447E704-F7B8-4723-B877-135F39A1219C}" xr6:coauthVersionLast="36" xr6:coauthVersionMax="36" xr10:uidLastSave="{00000000-0000-0000-0000-000000000000}"/>
  <workbookProtection workbookAlgorithmName="SHA-512" workbookHashValue="hrdHlfstsjUWL+llD4lcQ5cwQON6u+ICame7HJQKP0Cm81pRinj75Wvi+XDM6claKmxHhNNtYHFJBUaEGmspYQ==" workbookSaltValue="GhUTeakb+DU5+ZSogSt3Pg=="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L10" i="4"/>
  <c r="AD10" i="4"/>
  <c r="P10" i="4"/>
  <c r="B10" i="4"/>
  <c r="AD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<sst xmlns="http://schemas.openxmlformats.org/spreadsheetml/2006/main" count="236" uniqueCount="120">
  <si>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</si>
  <si>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</si>
  <si>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</si>
  <si>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</si>
  <si>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</si>
  <si>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</si>
  <si>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</si>
  <si>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</si>
  <si>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</si>
  <si>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</si>
  <si>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</si>
  <si>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</si>
  <si>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</si>
  <si>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</si>
  <si>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</si>
  <si>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</si>
  <si>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</si>
  <si>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</si>
  <si>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</si>
  <si>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</si>
  <si>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</si>
  <si>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</si>
  <si>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</si>
  <si>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</si>
  <si>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</si>
  <si>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</si>
  <si>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</si>
  <si>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</si>
  <si>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</si>
  <si>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</si>
  <si>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</si>
  <si>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</si>
  <si>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</si>
  <si>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</si>
  <si>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</si>
  <si>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</si>
  <si>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</si>
  <si>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</si>
  <si>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</si>
  <si>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</si>
  <si>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</si>
  <si>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</si>
  <si>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</si>
  <si>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</si>
  <si>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</si>
  <si>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</si>
  <si>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</si>
  <si>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</si>
  <si>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</si>
  <si>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</si>
  <si>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</si>
  <si>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</si>
  <si>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</si>
  <si>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</si>
  <si>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</si>
  <si>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</si>
  <si>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</si>
  <si>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</si>
  <si>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</si>
  <si>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</si>
  <si>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</si>
  <si>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</si>
  <si>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</si>
  <si>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</si>
  <si>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</si>
  <si>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</si>
  <si>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</si>
  <si>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</si>
  <si>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</si>
  <si>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</si>
  <si>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</si>
  <si>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</si>
  <si>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</si>
  <si>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</si>
  <si>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</si>
  <si>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</si>
  <si>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</si>
  <si>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</si>
  <si>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</si>
  <si>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</si>
  <si>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</si>
  <si>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</si>
  <si>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</si>
  <si>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</si>
  <si>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</si>
  <si>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</si>
  <si>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</si>
  <si>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</si>
  <si>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</si>
  <si>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</si>
  <si>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</si>
  <si>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</si>
  <si>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</si>
  <si>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</si>
  <si>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</si>
  <si>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</si>
  <si>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</si>
  <si>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</si>
  <si>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</si>
  <si>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</si>
  <si>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</si>
  <si>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</si>
  <si>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</si>
  <si>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</si>
  <si>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</si>
  <si>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</si>
  <si>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</si>
  <si>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</si>
  <si>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</si>
  <si>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</si>
  <si>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</si>
  <si>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</si>
  <si>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</si>
  <si>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</si>
  <si>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</si>
  <si>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</si>
  <si>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</si>
  <si>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(1)各指標と現状の分析
　③令和元年度末まで管渠の更新は行っていない。
(2)課題に対する今後の取組等
　類似団体では管渠の更新が始まっているが、今後は資産台帳等を作成し、計画的及び平準化した管渠の更新を予定。</t>
    <rPh sb="15" eb="17">
      <t>レイワ</t>
    </rPh>
    <rPh sb="17" eb="18">
      <t>ゲン</t>
    </rPh>
    <rPh sb="20" eb="21">
      <t>マツ</t>
    </rPh>
    <rPh sb="74" eb="76">
      <t>コンゴ</t>
    </rPh>
    <phoneticPr fontId="4"/>
  </si>
  <si>
    <t>(1)各指標と現状の分析
　公共下水道の維持管理費は、下水道使用料で賄えていない状況だが、汚水処理原価の平均値との比較から効率的な汚水処理は行えている。また、施設利用率や水洗化率の平均値との比較から、水洗化率を向上させ、下水道整備により施設利用率の向上を図る必要がある。
(2)課題に対する今後の取組等
　本市の下水道普及率は35.5％であり、全国平均の79.7％(福島県において、東日本大震災の影響により調査不能な市町村を除く)を大きく下回っており、いまだ整備途上にある。人口が集中する区域への下水道整備を進めるとともに、整備区域内の接続促進を進め施設利用率を向上させる必要がある。
　また、同時に下水道事業の健全で持続可能な経営管理に努めていく。</t>
    <rPh sb="40" eb="42">
      <t>ジョウキョウ</t>
    </rPh>
    <phoneticPr fontId="4"/>
  </si>
  <si>
    <t>(1)各指標と現状の分析
　①単年度の収支が黒字であることを示す100％を下回っている。
　④平成28年度を除き、平均値を超える状況が続いている。
　⑤100％を下回る状態が続いており、使用料収入だけでは、汚水処理費を賄えていない。
　⑥平均値を下回る状態が続いており、効率的な汚水処理が行われている。
　⑦平均値を下回る状態が続いている。下水道の整備や接続促進により、流入量を増やす必要がある。なお、平成28年度に晴天時現在処理能力を見直したため、施設利用率が平成27年度以前に比べ減少している。
　⑧経年比較では増加傾向にあるが、平均値を下回っており、引き続き接続促進に努めている。
(2)課題に対する今後の取組等
　類似団体と比較し、汚水処理原価から効率的な汚水処理が行えている一方で、水洗化率が低く、施設利用率も同様に低い。
　今後も効率的な下水道整備や下水道への接続促進のための戸別訪問、イベント会場でのＰＲ活動を行いながら、市民のご理解ご協力により接続促進を図る。</t>
    <rPh sb="47" eb="49">
      <t>ヘイセイ</t>
    </rPh>
    <rPh sb="51" eb="53">
      <t>ネンド</t>
    </rPh>
    <rPh sb="54" eb="55">
      <t>ノゾ</t>
    </rPh>
    <rPh sb="67" eb="68">
      <t>ツヅ</t>
    </rPh>
    <rPh sb="161" eb="163">
      <t>ジョウタイ</t>
    </rPh>
    <rPh sb="164" eb="165">
      <t>ツヅ</t>
    </rPh>
    <rPh sb="201" eb="203">
      <t>ヘイセイ</t>
    </rPh>
    <rPh sb="205" eb="207">
      <t>ネンド</t>
    </rPh>
    <rPh sb="208" eb="210">
      <t>セイテン</t>
    </rPh>
    <rPh sb="210" eb="211">
      <t>ジ</t>
    </rPh>
    <rPh sb="211" eb="213">
      <t>ゲンザイ</t>
    </rPh>
    <rPh sb="213" eb="215">
      <t>ショリ</t>
    </rPh>
    <rPh sb="215" eb="217">
      <t>ノウリョク</t>
    </rPh>
    <rPh sb="218" eb="220">
      <t>ミナオ</t>
    </rPh>
    <rPh sb="225" eb="227">
      <t>シセツ</t>
    </rPh>
    <rPh sb="227" eb="230">
      <t>リヨウリツ</t>
    </rPh>
    <rPh sb="237" eb="239">
      <t>イゼン</t>
    </rPh>
    <rPh sb="240" eb="241">
      <t>クラ</t>
    </rPh>
    <rPh sb="242" eb="244">
      <t>ゲンショウ</t>
    </rPh>
    <rPh sb="258" eb="260">
      <t>ゾウカ</t>
    </rPh>
    <rPh sb="278" eb="279">
      <t>ヒ</t>
    </rPh>
    <rPh sb="280" eb="281">
      <t>ツヅ</t>
    </rPh>
    <rPh sb="282" eb="284">
      <t>セツゾク</t>
    </rPh>
    <rPh sb="284" eb="286">
      <t>ソクシン</t>
    </rPh>
    <rPh sb="287" eb="288">
      <t>ツト</t>
    </rPh>
    <rPh sb="368" eb="370">
      <t>コンゴ</t>
    </rPh>
    <rPh sb="371" eb="374">
      <t>コウリツテキ</t>
    </rPh>
    <rPh sb="375" eb="378">
      <t>ゲスイドウ</t>
    </rPh>
    <rPh sb="378" eb="380">
      <t>セイビ</t>
    </rPh>
    <rPh sb="381" eb="384">
      <t>ゲスイドウ</t>
    </rPh>
    <rPh sb="386" eb="388">
      <t>セツゾク</t>
    </rPh>
    <rPh sb="388" eb="390">
      <t>ソクシン</t>
    </rPh>
    <rPh sb="394" eb="396">
      <t>コベツ</t>
    </rPh>
    <rPh sb="396" eb="398">
      <t>ホウモン</t>
    </rPh>
    <rPh sb="403" eb="405">
      <t>カイジョウ</t>
    </rPh>
    <rPh sb="409" eb="411">
      <t>カツドウ</t>
    </rPh>
    <rPh sb="412" eb="413">
      <t>オコナ</t>
    </rPh>
    <rPh sb="418" eb="420">
      <t>シミン</t>
    </rPh>
    <rPh sb="422" eb="424">
      <t>リカイ</t>
    </rPh>
    <rPh sb="425" eb="427">
      <t>キョウリョク</t>
    </rPh>
    <rPh sb="430" eb="432">
      <t>セツゾク</t>
    </rPh>
    <rPh sb="432" eb="434">
      <t>ソクシン</t>
    </rPh>
    <rPh sb="435" eb="43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</si>
</sst>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8E-46C3-A2A0-B4DB1C0E01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0.27</c:v>
                </c:pt>
                <c:pt idx="1">
                  <c:v>0.17</c:v>
                </c:pt>
                <c:pt idx="2">
                  <c:v>0.13</c:v>
                </c:pt>
                <c:pt idx="3">
                  <c:v>0.1</c:v>
                </c:pt>
                <c:pt idx="4">
                  <c:v>0.09</c:v>
                </c:pt>
              </c:numCache>
            </c:numRef>
          </c:val>
          <c:smooth val="0"/>
          <c:extLst>
            <c:ext xmlns:c16="http://schemas.microsoft.com/office/drawing/2014/chart" uri="{C3380CC4-5D6E-409C-BE32-E72D297353CC}">
              <c16:uniqueId val="{00000001-EF8E-46C3-A2A0-B4DB1C0E01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63.43</c:v>
                </c:pt>
                <c:pt idx="1">
                  <c:v>53.74</c:v>
                </c:pt>
                <c:pt idx="2">
                  <c:v>54.81</c:v>
                </c:pt>
                <c:pt idx="3">
                  <c:v>52.31</c:v>
                </c:pt>
                <c:pt idx="4">
                  <c:v>67.05</c:v>
                </c:pt>
              </c:numCache>
            </c:numRef>
          </c:val>
          <c:extLst>
            <c:ext xmlns:c16="http://schemas.microsoft.com/office/drawing/2014/chart" uri="{C3380CC4-5D6E-409C-BE32-E72D297353CC}">
              <c16:uniqueId val="{00000000-4064-4E23-9022-3E335A1FDA9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65.62</c:v>
                </c:pt>
                <c:pt idx="1">
                  <c:v>64.67</c:v>
                </c:pt>
                <c:pt idx="2">
                  <c:v>64.959999999999994</c:v>
                </c:pt>
                <c:pt idx="3">
                  <c:v>65.040000000000006</c:v>
                </c:pt>
                <c:pt idx="4">
                  <c:v>68.31</c:v>
                </c:pt>
              </c:numCache>
            </c:numRef>
          </c:val>
          <c:smooth val="0"/>
          <c:extLst>
            <c:ext xmlns:c16="http://schemas.microsoft.com/office/drawing/2014/chart" uri="{C3380CC4-5D6E-409C-BE32-E72D297353CC}">
              <c16:uniqueId val="{00000001-4064-4E23-9022-3E335A1FDA9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82.4</c:v>
                </c:pt>
                <c:pt idx="1">
                  <c:v>83.15</c:v>
                </c:pt>
                <c:pt idx="2">
                  <c:v>83.75</c:v>
                </c:pt>
                <c:pt idx="3">
                  <c:v>86.73</c:v>
                </c:pt>
                <c:pt idx="4">
                  <c:v>86.86</c:v>
                </c:pt>
              </c:numCache>
            </c:numRef>
          </c:val>
          <c:extLst>
            <c:ext xmlns:c16="http://schemas.microsoft.com/office/drawing/2014/chart" uri="{C3380CC4-5D6E-409C-BE32-E72D297353CC}">
              <c16:uniqueId val="{00000000-FADD-4587-9699-D60BE078B7D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91.44</c:v>
                </c:pt>
                <c:pt idx="1">
                  <c:v>91.76</c:v>
                </c:pt>
                <c:pt idx="2">
                  <c:v>92.3</c:v>
                </c:pt>
                <c:pt idx="3">
                  <c:v>92.55</c:v>
                </c:pt>
                <c:pt idx="4">
                  <c:v>92.62</c:v>
                </c:pt>
              </c:numCache>
            </c:numRef>
          </c:val>
          <c:smooth val="0"/>
          <c:extLst>
            <c:ext xmlns:c16="http://schemas.microsoft.com/office/drawing/2014/chart" uri="{C3380CC4-5D6E-409C-BE32-E72D297353CC}">
              <c16:uniqueId val="{00000001-FADD-4587-9699-D60BE078B7D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75.849999999999994</c:v>
                </c:pt>
                <c:pt idx="1">
                  <c:v>76.13</c:v>
                </c:pt>
                <c:pt idx="2">
                  <c:v>73.87</c:v>
                </c:pt>
                <c:pt idx="3">
                  <c:v>78.599999999999994</c:v>
                </c:pt>
                <c:pt idx="4">
                  <c:v>74.17</c:v>
                </c:pt>
              </c:numCache>
            </c:numRef>
          </c:val>
          <c:extLst>
            <c:ext xmlns:c16="http://schemas.microsoft.com/office/drawing/2014/chart" uri="{C3380CC4-5D6E-409C-BE32-E72D297353CC}">
              <c16:uniqueId val="{00000000-201E-4778-AA49-9C66C2BF1F8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1E-4778-AA49-9C66C2BF1F8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30-4F7E-AD36-E336FDEF6C0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0-4F7E-AD36-E336FDEF6C0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21-4A45-AA70-D9177FC3D8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21-4A45-AA70-D9177FC3D8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2B5-4B83-9D43-33D6BA9A97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B5-4B83-9D43-33D6BA9A97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0B-43E0-B5C4-F04E9360012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0B-43E0-B5C4-F04E9360012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943.83</c:v>
                </c:pt>
                <c:pt idx="1">
                  <c:v>765.21</c:v>
                </c:pt>
                <c:pt idx="2">
                  <c:v>995.28</c:v>
                </c:pt>
                <c:pt idx="3">
                  <c:v>2151.61</c:v>
                </c:pt>
                <c:pt idx="4">
                  <c:v>900.09</c:v>
                </c:pt>
              </c:numCache>
            </c:numRef>
          </c:val>
          <c:extLst>
            <c:ext xmlns:c16="http://schemas.microsoft.com/office/drawing/2014/chart" uri="{C3380CC4-5D6E-409C-BE32-E72D297353CC}">
              <c16:uniqueId val="{00000000-82B8-4BB6-AA1D-31C15771A62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848.31</c:v>
                </c:pt>
                <c:pt idx="1">
                  <c:v>774.99</c:v>
                </c:pt>
                <c:pt idx="2">
                  <c:v>799.41</c:v>
                </c:pt>
                <c:pt idx="3">
                  <c:v>820.36</c:v>
                </c:pt>
                <c:pt idx="4">
                  <c:v>847.44</c:v>
                </c:pt>
              </c:numCache>
            </c:numRef>
          </c:val>
          <c:smooth val="0"/>
          <c:extLst>
            <c:ext xmlns:c16="http://schemas.microsoft.com/office/drawing/2014/chart" uri="{C3380CC4-5D6E-409C-BE32-E72D297353CC}">
              <c16:uniqueId val="{00000001-82B8-4BB6-AA1D-31C15771A62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74.040000000000006</c:v>
                </c:pt>
                <c:pt idx="1">
                  <c:v>73.86</c:v>
                </c:pt>
                <c:pt idx="2">
                  <c:v>73.84</c:v>
                </c:pt>
                <c:pt idx="3">
                  <c:v>74.42</c:v>
                </c:pt>
                <c:pt idx="4">
                  <c:v>68.010000000000005</c:v>
                </c:pt>
              </c:numCache>
            </c:numRef>
          </c:val>
          <c:extLst>
            <c:ext xmlns:c16="http://schemas.microsoft.com/office/drawing/2014/chart" uri="{C3380CC4-5D6E-409C-BE32-E72D297353CC}">
              <c16:uniqueId val="{00000000-9E0E-4C74-9DBF-BCC4630AA5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94.38</c:v>
                </c:pt>
                <c:pt idx="1">
                  <c:v>96.57</c:v>
                </c:pt>
                <c:pt idx="2">
                  <c:v>96.54</c:v>
                </c:pt>
                <c:pt idx="3">
                  <c:v>95.4</c:v>
                </c:pt>
                <c:pt idx="4">
                  <c:v>94.69</c:v>
                </c:pt>
              </c:numCache>
            </c:numRef>
          </c:val>
          <c:smooth val="0"/>
          <c:extLst>
            <c:ext xmlns:c16="http://schemas.microsoft.com/office/drawing/2014/chart" uri="{C3380CC4-5D6E-409C-BE32-E72D297353CC}">
              <c16:uniqueId val="{00000001-9E0E-4C74-9DBF-BCC4630AA5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150.94</c:v>
                </c:pt>
                <c:pt idx="1">
                  <c:v>150.56</c:v>
                </c:pt>
                <c:pt idx="2">
                  <c:v>150.47</c:v>
                </c:pt>
                <c:pt idx="3">
                  <c:v>150</c:v>
                </c:pt>
                <c:pt idx="4">
                  <c:v>150</c:v>
                </c:pt>
              </c:numCache>
            </c:numRef>
          </c:val>
          <c:extLst>
            <c:ext xmlns:c16="http://schemas.microsoft.com/office/drawing/2014/chart" uri="{C3380CC4-5D6E-409C-BE32-E72D297353CC}">
              <c16:uniqueId val="{00000000-211D-44BD-B5CD-CE97E2F868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165.45</c:v>
                </c:pt>
                <c:pt idx="1">
                  <c:v>161.54</c:v>
                </c:pt>
                <c:pt idx="2">
                  <c:v>162.81</c:v>
                </c:pt>
                <c:pt idx="3">
                  <c:v>163.19999999999999</c:v>
                </c:pt>
                <c:pt idx="4">
                  <c:v>159.78</c:v>
                </c:pt>
              </c:numCache>
            </c:numRef>
          </c:val>
          <c:smooth val="0"/>
          <c:extLst>
            <c:ext xmlns:c16="http://schemas.microsoft.com/office/drawing/2014/chart" uri="{C3380CC4-5D6E-409C-BE32-E72D297353CC}">
              <c16:uniqueId val="{00000001-211D-44BD-B5CD-CE97E2F868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伊勢崎市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213366</v>
      </c>
      <c r="AM8" s="69"/>
      <c r="AN8" s="69"/>
      <c r="AO8" s="69"/>
      <c r="AP8" s="69"/>
      <c r="AQ8" s="69"/>
      <c r="AR8" s="69"/>
      <c r="AS8" s="69"/>
      <c r="AT8" s="68">
        <f>データ!T6</f>
        <v>139.44</v>
      </c>
      <c r="AU8" s="68"/>
      <c r="AV8" s="68"/>
      <c r="AW8" s="68"/>
      <c r="AX8" s="68"/>
      <c r="AY8" s="68"/>
      <c r="AZ8" s="68"/>
      <c r="BA8" s="68"/>
      <c r="BB8" s="68">
        <f>データ!U6</f>
        <v>1530.16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35.590000000000003</v>
      </c>
      <c r="Q10" s="68"/>
      <c r="R10" s="68"/>
      <c r="S10" s="68"/>
      <c r="T10" s="68"/>
      <c r="U10" s="68"/>
      <c r="V10" s="68"/>
      <c r="W10" s="68">
        <f>データ!Q6</f>
        <v>75.28</v>
      </c>
      <c r="X10" s="68"/>
      <c r="Y10" s="68"/>
      <c r="Z10" s="68"/>
      <c r="AA10" s="68"/>
      <c r="AB10" s="68"/>
      <c r="AC10" s="68"/>
      <c r="AD10" s="69">
        <f>データ!R6</f>
        <v>2101</v>
      </c>
      <c r="AE10" s="69"/>
      <c r="AF10" s="69"/>
      <c r="AG10" s="69"/>
      <c r="AH10" s="69"/>
      <c r="AI10" s="69"/>
      <c r="AJ10" s="69"/>
      <c r="AK10" s="2"/>
      <c r="AL10" s="69">
        <f>データ!V6</f>
        <v>75857</v>
      </c>
      <c r="AM10" s="69"/>
      <c r="AN10" s="69"/>
      <c r="AO10" s="69"/>
      <c r="AP10" s="69"/>
      <c r="AQ10" s="69"/>
      <c r="AR10" s="69"/>
      <c r="AS10" s="69"/>
      <c r="AT10" s="68">
        <f>データ!W6</f>
        <v>17.86</v>
      </c>
      <c r="AU10" s="68"/>
      <c r="AV10" s="68"/>
      <c r="AW10" s="68"/>
      <c r="AX10" s="68"/>
      <c r="AY10" s="68"/>
      <c r="AZ10" s="68"/>
      <c r="BA10" s="68"/>
      <c r="BB10" s="68">
        <f>データ!X6</f>
        <v>4247.3100000000004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RM3rOc6ZBG6iGYPh013+M2mxXyGKa9iq5qlEY66PTLGtwBC7TMdFSBYGTLljIWq2Dg7bmmnt977Gk+ezi+/+vQ==" saltValue="h2RkoftoWK//eA/VyFHH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102041</v>
      </c>
      <c r="D6" s="33">
        <f t="shared" si="3"/>
        <v>47</v>
      </c>
      <c r="E6" s="33">
        <f t="shared" si="3"/>
        <v>17</v>
      </c>
      <c r="F6" s="33">
        <f t="shared" si="3"/>
        <v>1</v>
      </c>
      <c r="G6" s="33">
        <f t="shared" si="3"/>
        <v>0</v>
      </c>
      <c r="H6" s="33" t="str">
        <f t="shared" si="3"/>
        <v>群馬県　伊勢崎市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35.590000000000003</v>
      </c>
      <c r="Q6" s="34">
        <f t="shared" si="3"/>
        <v>75.28</v>
      </c>
      <c r="R6" s="34">
        <f t="shared" si="3"/>
        <v>2101</v>
      </c>
      <c r="S6" s="34">
        <f t="shared" si="3"/>
        <v>213366</v>
      </c>
      <c r="T6" s="34">
        <f t="shared" si="3"/>
        <v>139.44</v>
      </c>
      <c r="U6" s="34">
        <f t="shared" si="3"/>
        <v>1530.16</v>
      </c>
      <c r="V6" s="34">
        <f t="shared" si="3"/>
        <v>75857</v>
      </c>
      <c r="W6" s="34">
        <f t="shared" si="3"/>
        <v>17.86</v>
      </c>
      <c r="X6" s="34">
        <f t="shared" si="3"/>
        <v>4247.3100000000004</v>
      </c>
      <c r="Y6" s="35">
        <f>IF(Y7="",NA(),Y7)</f>
        <v>75.849999999999994</v>
      </c>
      <c r="Z6" s="35">
        <f t="shared" ref="Z6:AH6" si="4">IF(Z7="",NA(),Z7)</f>
        <v>76.13</v>
      </c>
      <c r="AA6" s="35">
        <f t="shared" si="4"/>
        <v>73.87</v>
      </c>
      <c r="AB6" s="35">
        <f t="shared" si="4"/>
        <v>78.599999999999994</v>
      </c>
      <c r="AC6" s="35">
        <f t="shared" si="4"/>
        <v>74.17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943.83</v>
      </c>
      <c r="BG6" s="35">
        <f t="shared" ref="BG6:BO6" si="7">IF(BG7="",NA(),BG7)</f>
        <v>765.21</v>
      </c>
      <c r="BH6" s="35">
        <f t="shared" si="7"/>
        <v>995.28</v>
      </c>
      <c r="BI6" s="35">
        <f t="shared" si="7"/>
        <v>2151.61</v>
      </c>
      <c r="BJ6" s="35">
        <f t="shared" si="7"/>
        <v>900.09</v>
      </c>
      <c r="BK6" s="35">
        <f t="shared" si="7"/>
        <v>848.31</v>
      </c>
      <c r="BL6" s="35">
        <f t="shared" si="7"/>
        <v>774.99</v>
      </c>
      <c r="BM6" s="35">
        <f t="shared" si="7"/>
        <v>799.41</v>
      </c>
      <c r="BN6" s="35">
        <f t="shared" si="7"/>
        <v>820.36</v>
      </c>
      <c r="BO6" s="35">
        <f t="shared" si="7"/>
        <v>847.44</v>
      </c>
      <c r="BP6" s="34" t="str">
        <f>IF(BP7="","",IF(BP7="-","【-】","【"&amp;SUBSTITUTE(TEXT(BP7,"#,##0.00"),"-","△")&amp;"】"))</f>
        <v>【682.51】</v>
      </c>
      <c r="BQ6" s="35">
        <f>IF(BQ7="",NA(),BQ7)</f>
        <v>74.040000000000006</v>
      </c>
      <c r="BR6" s="35">
        <f t="shared" ref="BR6:BZ6" si="8">IF(BR7="",NA(),BR7)</f>
        <v>73.86</v>
      </c>
      <c r="BS6" s="35">
        <f t="shared" si="8"/>
        <v>73.84</v>
      </c>
      <c r="BT6" s="35">
        <f t="shared" si="8"/>
        <v>74.42</v>
      </c>
      <c r="BU6" s="35">
        <f t="shared" si="8"/>
        <v>68.010000000000005</v>
      </c>
      <c r="BV6" s="35">
        <f t="shared" si="8"/>
        <v>94.38</v>
      </c>
      <c r="BW6" s="35">
        <f t="shared" si="8"/>
        <v>96.57</v>
      </c>
      <c r="BX6" s="35">
        <f t="shared" si="8"/>
        <v>96.54</v>
      </c>
      <c r="BY6" s="35">
        <f t="shared" si="8"/>
        <v>95.4</v>
      </c>
      <c r="BZ6" s="35">
        <f t="shared" si="8"/>
        <v>94.69</v>
      </c>
      <c r="CA6" s="34" t="str">
        <f>IF(CA7="","",IF(CA7="-","【-】","【"&amp;SUBSTITUTE(TEXT(CA7,"#,##0.00"),"-","△")&amp;"】"))</f>
        <v>【100.34】</v>
      </c>
      <c r="CB6" s="35">
        <f>IF(CB7="",NA(),CB7)</f>
        <v>150.94</v>
      </c>
      <c r="CC6" s="35">
        <f t="shared" ref="CC6:CK6" si="9">IF(CC7="",NA(),CC7)</f>
        <v>150.56</v>
      </c>
      <c r="CD6" s="35">
        <f t="shared" si="9"/>
        <v>150.47</v>
      </c>
      <c r="CE6" s="35">
        <f t="shared" si="9"/>
        <v>150</v>
      </c>
      <c r="CF6" s="35">
        <f t="shared" si="9"/>
        <v>150</v>
      </c>
      <c r="CG6" s="35">
        <f t="shared" si="9"/>
        <v>165.45</v>
      </c>
      <c r="CH6" s="35">
        <f t="shared" si="9"/>
        <v>161.54</v>
      </c>
      <c r="CI6" s="35">
        <f t="shared" si="9"/>
        <v>162.81</v>
      </c>
      <c r="CJ6" s="35">
        <f t="shared" si="9"/>
        <v>163.19999999999999</v>
      </c>
      <c r="CK6" s="35">
        <f t="shared" si="9"/>
        <v>159.78</v>
      </c>
      <c r="CL6" s="34" t="str">
        <f>IF(CL7="","",IF(CL7="-","【-】","【"&amp;SUBSTITUTE(TEXT(CL7,"#,##0.00"),"-","△")&amp;"】"))</f>
        <v>【136.15】</v>
      </c>
      <c r="CM6" s="35">
        <f>IF(CM7="",NA(),CM7)</f>
        <v>63.43</v>
      </c>
      <c r="CN6" s="35">
        <f t="shared" ref="CN6:CV6" si="10">IF(CN7="",NA(),CN7)</f>
        <v>53.74</v>
      </c>
      <c r="CO6" s="35">
        <f t="shared" si="10"/>
        <v>54.81</v>
      </c>
      <c r="CP6" s="35">
        <f t="shared" si="10"/>
        <v>52.31</v>
      </c>
      <c r="CQ6" s="35">
        <f t="shared" si="10"/>
        <v>67.05</v>
      </c>
      <c r="CR6" s="35">
        <f t="shared" si="10"/>
        <v>65.62</v>
      </c>
      <c r="CS6" s="35">
        <f t="shared" si="10"/>
        <v>64.67</v>
      </c>
      <c r="CT6" s="35">
        <f t="shared" si="10"/>
        <v>64.959999999999994</v>
      </c>
      <c r="CU6" s="35">
        <f t="shared" si="10"/>
        <v>65.040000000000006</v>
      </c>
      <c r="CV6" s="35">
        <f t="shared" si="10"/>
        <v>68.31</v>
      </c>
      <c r="CW6" s="34" t="str">
        <f>IF(CW7="","",IF(CW7="-","【-】","【"&amp;SUBSTITUTE(TEXT(CW7,"#,##0.00"),"-","△")&amp;"】"))</f>
        <v>【59.64】</v>
      </c>
      <c r="CX6" s="35">
        <f>IF(CX7="",NA(),CX7)</f>
        <v>82.4</v>
      </c>
      <c r="CY6" s="35">
        <f t="shared" ref="CY6:DG6" si="11">IF(CY7="",NA(),CY7)</f>
        <v>83.15</v>
      </c>
      <c r="CZ6" s="35">
        <f t="shared" si="11"/>
        <v>83.75</v>
      </c>
      <c r="DA6" s="35">
        <f t="shared" si="11"/>
        <v>86.73</v>
      </c>
      <c r="DB6" s="35">
        <f t="shared" si="11"/>
        <v>86.86</v>
      </c>
      <c r="DC6" s="35">
        <f t="shared" si="11"/>
        <v>91.44</v>
      </c>
      <c r="DD6" s="35">
        <f t="shared" si="11"/>
        <v>91.76</v>
      </c>
      <c r="DE6" s="35">
        <f t="shared" si="11"/>
        <v>92.3</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0.27</v>
      </c>
      <c r="EK6" s="35">
        <f t="shared" si="14"/>
        <v>0.17</v>
      </c>
      <c r="EL6" s="35">
        <f t="shared" si="14"/>
        <v>0.13</v>
      </c>
      <c r="EM6" s="35">
        <f t="shared" si="14"/>
        <v>0.1</v>
      </c>
      <c r="EN6" s="35">
        <f t="shared" si="14"/>
        <v>0.09</v>
      </c>
      <c r="EO6" s="34" t="str">
        <f>IF(EO7="","",IF(EO7="-","【-】","【"&amp;SUBSTITUTE(TEXT(EO7,"#,##0.00"),"-","△")&amp;"】"))</f>
        <v>【0.22】</v>
      </c>
    </row>
    <row r="7" spans="1:145" s="36" customFormat="1" x14ac:dyDescent="0.2">
      <c r="A7" s="28"/>
      <c r="B7" s="37">
        <v>2019</v>
      </c>
      <c r="C7" s="37">
        <v>102041</v>
      </c>
      <c r="D7" s="37">
        <v>47</v>
      </c>
      <c r="E7" s="37">
        <v>17</v>
      </c>
      <c r="F7" s="37">
        <v>1</v>
      </c>
      <c r="G7" s="37">
        <v>0</v>
      </c>
      <c r="H7" s="37" t="s">
        <v>98</v>
      </c>
      <c r="I7" s="37" t="s">
        <v>99</v>
      </c>
      <c r="J7" s="37" t="s">
        <v>100</v>
      </c>
      <c r="K7" s="37" t="s">
        <v>101</v>
      </c>
      <c r="L7" s="37" t="s">
        <v>102</v>
      </c>
      <c r="M7" s="37" t="s">
        <v>103</v>
      </c>
      <c r="N7" s="38" t="s">
        <v>104</v>
      </c>
      <c r="O7" s="38" t="s">
        <v>105</v>
      </c>
      <c r="P7" s="38">
        <v>35.590000000000003</v>
      </c>
      <c r="Q7" s="38">
        <v>75.28</v>
      </c>
      <c r="R7" s="38">
        <v>2101</v>
      </c>
      <c r="S7" s="38">
        <v>213366</v>
      </c>
      <c r="T7" s="38">
        <v>139.44</v>
      </c>
      <c r="U7" s="38">
        <v>1530.16</v>
      </c>
      <c r="V7" s="38">
        <v>75857</v>
      </c>
      <c r="W7" s="38">
        <v>17.86</v>
      </c>
      <c r="X7" s="38">
        <v>4247.3100000000004</v>
      </c>
      <c r="Y7" s="38">
        <v>75.849999999999994</v>
      </c>
      <c r="Z7" s="38">
        <v>76.13</v>
      </c>
      <c r="AA7" s="38">
        <v>73.87</v>
      </c>
      <c r="AB7" s="38">
        <v>78.599999999999994</v>
      </c>
      <c r="AC7" s="38">
        <v>74.17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943.83</v>
      </c>
      <c r="BG7" s="38">
        <v>765.21</v>
      </c>
      <c r="BH7" s="38">
        <v>995.28</v>
      </c>
      <c r="BI7" s="38">
        <v>2151.61</v>
      </c>
      <c r="BJ7" s="38">
        <v>900.09</v>
      </c>
      <c r="BK7" s="38">
        <v>848.31</v>
      </c>
      <c r="BL7" s="38">
        <v>774.99</v>
      </c>
      <c r="BM7" s="38">
        <v>799.41</v>
      </c>
      <c r="BN7" s="38">
        <v>820.36</v>
      </c>
      <c r="BO7" s="38">
        <v>847.44</v>
      </c>
      <c r="BP7" s="38">
        <v>682.51</v>
      </c>
      <c r="BQ7" s="38">
        <v>74.040000000000006</v>
      </c>
      <c r="BR7" s="38">
        <v>73.86</v>
      </c>
      <c r="BS7" s="38">
        <v>73.84</v>
      </c>
      <c r="BT7" s="38">
        <v>74.42</v>
      </c>
      <c r="BU7" s="38">
        <v>68.010000000000005</v>
      </c>
      <c r="BV7" s="38">
        <v>94.38</v>
      </c>
      <c r="BW7" s="38">
        <v>96.57</v>
      </c>
      <c r="BX7" s="38">
        <v>96.54</v>
      </c>
      <c r="BY7" s="38">
        <v>95.4</v>
      </c>
      <c r="BZ7" s="38">
        <v>94.69</v>
      </c>
      <c r="CA7" s="38">
        <v>100.34</v>
      </c>
      <c r="CB7" s="38">
        <v>150.94</v>
      </c>
      <c r="CC7" s="38">
        <v>150.56</v>
      </c>
      <c r="CD7" s="38">
        <v>150.47</v>
      </c>
      <c r="CE7" s="38">
        <v>150</v>
      </c>
      <c r="CF7" s="38">
        <v>150</v>
      </c>
      <c r="CG7" s="38">
        <v>165.45</v>
      </c>
      <c r="CH7" s="38">
        <v>161.54</v>
      </c>
      <c r="CI7" s="38">
        <v>162.81</v>
      </c>
      <c r="CJ7" s="38">
        <v>163.19999999999999</v>
      </c>
      <c r="CK7" s="38">
        <v>159.78</v>
      </c>
      <c r="CL7" s="38">
        <v>136.15</v>
      </c>
      <c r="CM7" s="38">
        <v>63.43</v>
      </c>
      <c r="CN7" s="38">
        <v>53.74</v>
      </c>
      <c r="CO7" s="38">
        <v>54.81</v>
      </c>
      <c r="CP7" s="38">
        <v>52.31</v>
      </c>
      <c r="CQ7" s="38">
        <v>67.05</v>
      </c>
      <c r="CR7" s="38">
        <v>65.62</v>
      </c>
      <c r="CS7" s="38">
        <v>64.67</v>
      </c>
      <c r="CT7" s="38">
        <v>64.959999999999994</v>
      </c>
      <c r="CU7" s="38">
        <v>65.040000000000006</v>
      </c>
      <c r="CV7" s="38">
        <v>68.31</v>
      </c>
      <c r="CW7" s="38">
        <v>59.64</v>
      </c>
      <c r="CX7" s="38">
        <v>82.4</v>
      </c>
      <c r="CY7" s="38">
        <v>83.15</v>
      </c>
      <c r="CZ7" s="38">
        <v>83.75</v>
      </c>
      <c r="DA7" s="38">
        <v>86.73</v>
      </c>
      <c r="DB7" s="38">
        <v>86.86</v>
      </c>
      <c r="DC7" s="38">
        <v>91.44</v>
      </c>
      <c r="DD7" s="38">
        <v>91.76</v>
      </c>
      <c r="DE7" s="38">
        <v>92.3</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0.27</v>
      </c>
      <c r="EK7" s="38">
        <v>0.17</v>
      </c>
      <c r="EL7" s="38">
        <v>0.13</v>
      </c>
      <c r="EM7" s="38">
        <v>0.1</v>
      </c>
      <c r="EN7" s="38">
        <v>0.09</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2021-02-01T05:46:00Z</cp:lastPrinted>
  <dcterms:created xsi:type="dcterms:W3CDTF">2020-12-04T02:44:17Z</dcterms:created>
  <dcterms:modified xsi:type="dcterms:W3CDTF">2021-02-01T05:46:01Z</dcterms:modified>
  <cp:category/>
</cp:coreProperties>
</file>