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2公営企業決算（法適用・全体とりまとめ）\R02(R01調査)\50_経営比較分析表\03 各団体回答\28○昭和村\"/>
    </mc:Choice>
  </mc:AlternateContent>
  <xr:revisionPtr revIDLastSave="0" documentId="13_ncr:1_{0041DD7F-75D4-49BD-8868-6511B73FEF90}" xr6:coauthVersionLast="36" xr6:coauthVersionMax="36" xr10:uidLastSave="{00000000-0000-0000-0000-000000000000}"/>
  <workbookProtection workbookAlgorithmName="SHA-512" workbookHashValue="joCre9r9VoKAQZtUEFP4sTFq2y2ezyi/iJ01YI1A7W6M0HiTwGO2OKLlyiXdX3erULx3PpuU20BSkZ7LegUQ/A==" workbookSaltValue="QEwMSB6v6cb4SoFHVNQEAA==" workbookSpinCount="100000" lockStructure="1"/>
  <bookViews>
    <workbookView xWindow="0" yWindow="0" windowWidth="16970" windowHeight="449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R6" i="5"/>
  <c r="Q6" i="5"/>
  <c r="P6" i="5"/>
  <c r="O6" i="5"/>
  <c r="I10" i="4" s="1"/>
  <c r="N6" i="5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I85" i="4"/>
  <c r="E85" i="4"/>
  <c r="AT10" i="4"/>
  <c r="AL10" i="4"/>
  <c r="W10" i="4"/>
  <c r="P10" i="4"/>
  <c r="B10" i="4"/>
  <c r="AT8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<sst xmlns="http://schemas.openxmlformats.org/spreadsheetml/2006/main" count="233" uniqueCount="117">
  <si>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</si>
  <si>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</si>
  <si>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</si>
  <si>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</si>
  <si>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</si>
  <si>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</si>
  <si>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</si>
  <si>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</si>
  <si>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</si>
  <si>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</si>
  <si>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</si>
  <si>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</si>
  <si>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</si>
  <si>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</si>
  <si>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</si>
  <si>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</si>
  <si>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</si>
  <si>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</si>
  <si>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</si>
  <si>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</si>
  <si>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</si>
  <si>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</si>
  <si>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</si>
  <si>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</si>
  <si>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</si>
  <si>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</si>
  <si>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</si>
  <si>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</si>
  <si>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</si>
  <si>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</si>
  <si>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</si>
  <si>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</si>
  <si>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</si>
  <si>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</si>
  <si>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</si>
  <si>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</si>
  <si>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</si>
  <si>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</si>
  <si>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</si>
  <si>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</si>
  <si>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</si>
  <si>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</si>
  <si>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</si>
  <si>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</si>
  <si>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</si>
  <si>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</si>
  <si>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</si>
  <si>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</si>
  <si>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</si>
  <si>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</si>
  <si>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</si>
  <si>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</si>
  <si>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</si>
  <si>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</si>
  <si>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</si>
  <si>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</si>
  <si>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</si>
  <si>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</si>
  <si>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</si>
  <si>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</si>
  <si>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</si>
  <si>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</si>
  <si>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</si>
  <si>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</si>
  <si>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</si>
  <si>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</si>
  <si>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</si>
  <si>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</si>
  <si>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</si>
  <si>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</si>
  <si>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</si>
  <si>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</si>
  <si>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</si>
  <si>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</si>
  <si>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</si>
  <si>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</si>
  <si>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</si>
  <si>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</si>
  <si>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</si>
  <si>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</si>
  <si>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</si>
  <si>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</si>
  <si>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</si>
  <si>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</si>
  <si>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</si>
  <si>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</si>
  <si>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</si>
  <si>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</si>
  <si>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</si>
  <si>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</si>
  <si>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</si>
  <si>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</si>
  <si>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</si>
  <si>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</si>
  <si>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</si>
  <si>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</si>
  <si>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昭和村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</si>
  <si>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</si>
  <si>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</si>
  <si>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</si>
  <si>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</si>
  <si>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</si>
  <si>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</si>
  <si>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</si>
  <si>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</si>
  <si>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</si>
  <si>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</si>
  <si>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</si>
  <si>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</si>
  <si>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</si>
  <si>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</si>
  <si>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</si>
  <si>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</si>
  <si>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</si>
  <si>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③管路更新率　　　　　　　　　　　　　　　　　・管路の更新は道路改良工事等により､該当区間において布設替えを実施した。このため、昨年度と同程度の更新率となった。　　　　　</t>
    <rPh sb="1" eb="3">
      <t>カンロ</t>
    </rPh>
    <rPh sb="3" eb="5">
      <t>コウシン</t>
    </rPh>
    <rPh sb="5" eb="6">
      <t>リツ</t>
    </rPh>
    <rPh sb="24" eb="26">
      <t>カンロ</t>
    </rPh>
    <rPh sb="27" eb="29">
      <t>コウシン</t>
    </rPh>
    <rPh sb="30" eb="32">
      <t>ドウロ</t>
    </rPh>
    <rPh sb="32" eb="34">
      <t>カイリョウ</t>
    </rPh>
    <rPh sb="34" eb="36">
      <t>コウジ</t>
    </rPh>
    <rPh sb="36" eb="37">
      <t>トウ</t>
    </rPh>
    <rPh sb="41" eb="43">
      <t>ガイトウ</t>
    </rPh>
    <rPh sb="43" eb="45">
      <t>クカン</t>
    </rPh>
    <rPh sb="49" eb="52">
      <t>フセツガ</t>
    </rPh>
    <rPh sb="54" eb="56">
      <t>ジッシ</t>
    </rPh>
    <rPh sb="64" eb="66">
      <t>サクネン</t>
    </rPh>
    <rPh sb="68" eb="71">
      <t>ドウテイド</t>
    </rPh>
    <rPh sb="72" eb="74">
      <t>コウシン</t>
    </rPh>
    <rPh sb="74" eb="75">
      <t>リツ</t>
    </rPh>
    <phoneticPr fontId="4"/>
  </si>
  <si>
    <r>
      <rPr>
        <sz val="11"/>
        <rFont val="ＭＳ ゴシック"/>
        <family val="3"/>
        <charset val="128"/>
      </rPr>
      <t>・平成２９年度の料金値上げ改定により一般会計への依存体質が改善され、以降も施設管路の老朽化が著しいが、大規模な修繕が少なかったため、収益的収支比率は微増であるが増加傾向にあった。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また、配水量は前年度を上回っており、気候面の影響もあるが、今後も人口の減少や節水設備の普及により､減少すると考えられる。</t>
    </r>
    <rPh sb="1" eb="3">
      <t>ヘイセイ</t>
    </rPh>
    <rPh sb="5" eb="7">
      <t>ネンド</t>
    </rPh>
    <rPh sb="8" eb="10">
      <t>リョウキン</t>
    </rPh>
    <rPh sb="10" eb="12">
      <t>ネア</t>
    </rPh>
    <rPh sb="13" eb="15">
      <t>カイテイ</t>
    </rPh>
    <rPh sb="18" eb="20">
      <t>イッパン</t>
    </rPh>
    <rPh sb="20" eb="22">
      <t>カイケイ</t>
    </rPh>
    <rPh sb="24" eb="26">
      <t>イゾン</t>
    </rPh>
    <rPh sb="26" eb="28">
      <t>タイシツ</t>
    </rPh>
    <rPh sb="29" eb="31">
      <t>カイゼン</t>
    </rPh>
    <rPh sb="34" eb="36">
      <t>イコウ</t>
    </rPh>
    <rPh sb="37" eb="39">
      <t>シセツ</t>
    </rPh>
    <rPh sb="39" eb="41">
      <t>カンロ</t>
    </rPh>
    <rPh sb="42" eb="45">
      <t>ロウキュウカ</t>
    </rPh>
    <rPh sb="46" eb="47">
      <t>イチジル</t>
    </rPh>
    <rPh sb="51" eb="54">
      <t>ダイキボ</t>
    </rPh>
    <rPh sb="55" eb="57">
      <t>シュウゼン</t>
    </rPh>
    <rPh sb="58" eb="59">
      <t>スク</t>
    </rPh>
    <rPh sb="66" eb="69">
      <t>シュウエキテキ</t>
    </rPh>
    <rPh sb="69" eb="71">
      <t>シュウシ</t>
    </rPh>
    <rPh sb="71" eb="73">
      <t>ヒリツ</t>
    </rPh>
    <rPh sb="74" eb="76">
      <t>ビゾウ</t>
    </rPh>
    <rPh sb="80" eb="82">
      <t>ゾウカ</t>
    </rPh>
    <rPh sb="82" eb="84">
      <t>ケイコウ</t>
    </rPh>
    <rPh sb="94" eb="97">
      <t>ハイスイリョウ</t>
    </rPh>
    <rPh sb="98" eb="101">
      <t>ゼンネンド</t>
    </rPh>
    <rPh sb="102" eb="104">
      <t>ウワマワ</t>
    </rPh>
    <rPh sb="109" eb="111">
      <t>キコウ</t>
    </rPh>
    <rPh sb="111" eb="112">
      <t>メン</t>
    </rPh>
    <rPh sb="113" eb="115">
      <t>エイキョウ</t>
    </rPh>
    <rPh sb="120" eb="122">
      <t>コンゴ</t>
    </rPh>
    <rPh sb="123" eb="125">
      <t>ジンコウ</t>
    </rPh>
    <rPh sb="126" eb="128">
      <t>ゲンショウ</t>
    </rPh>
    <rPh sb="129" eb="131">
      <t>セッスイ</t>
    </rPh>
    <rPh sb="131" eb="133">
      <t>セツビ</t>
    </rPh>
    <rPh sb="134" eb="136">
      <t>フキュウ</t>
    </rPh>
    <rPh sb="140" eb="142">
      <t>ゲンショウ</t>
    </rPh>
    <rPh sb="145" eb="146">
      <t>カンガ</t>
    </rPh>
    <phoneticPr fontId="4"/>
  </si>
  <si>
    <r>
      <rPr>
        <sz val="11"/>
        <rFont val="ＭＳ ゴシック"/>
        <family val="3"/>
        <charset val="128"/>
      </rPr>
      <t>①収益的収支比率　　　　　　　　　　　　　　　・平成２９年度に料金値上げ改定により一旦は上昇したが、昨年度は修繕料が急激に増加したことにより低下した。
　今年度は、大きな修繕等がなかったため、少し持ち直している。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④企業債残高対給水収益比率　　　　　　　　　　・平成２９年度の料金値上げ改定により著しく低下し、漸減した。</t>
    </r>
    <r>
      <rPr>
        <sz val="11"/>
        <color rgb="FFFF0000"/>
        <rFont val="ＭＳ ゴシック"/>
        <family val="3"/>
        <charset val="128"/>
      </rPr>
      <t>　　　　　　　　　　　　　　　　</t>
    </r>
    <r>
      <rPr>
        <sz val="11"/>
        <rFont val="ＭＳ ゴシック"/>
        <family val="3"/>
        <charset val="128"/>
      </rPr>
      <t>⑤料金回収率　　　　　　　　　　　　　　　　　　・平成２９年度の料金値上げ改定以来、供給単価が上昇したため、回収率は上昇している。　</t>
    </r>
    <r>
      <rPr>
        <sz val="11"/>
        <color rgb="FFFF0000"/>
        <rFont val="ＭＳ ゴシック"/>
        <family val="3"/>
        <charset val="128"/>
      </rPr>
      <t>　　　　　　　　　　　　　　　　　</t>
    </r>
    <r>
      <rPr>
        <sz val="11"/>
        <rFont val="ＭＳ ゴシック"/>
        <family val="3"/>
        <charset val="128"/>
      </rPr>
      <t>⑥給水原価　　　　　　　　　　　　　　　　　　・施設管路の老朽化に対応する修繕料が減少したため。</t>
    </r>
    <r>
      <rPr>
        <sz val="11"/>
        <color rgb="FFFF0000"/>
        <rFont val="ＭＳ ゴシック"/>
        <family val="3"/>
        <charset val="128"/>
      </rPr>
      <t>　　　　　　　　　　　　　　　　　　　　　</t>
    </r>
    <r>
      <rPr>
        <sz val="11"/>
        <rFont val="ＭＳ ゴシック"/>
        <family val="3"/>
        <charset val="128"/>
      </rPr>
      <t>⑦施設利用率　　　　　　　　　　　　　　　　　　　　　・年間を通した給水需要が多かったため。</t>
    </r>
    <r>
      <rPr>
        <sz val="11"/>
        <color rgb="FFFF0000"/>
        <rFont val="ＭＳ ゴシック"/>
        <family val="3"/>
        <charset val="128"/>
      </rPr>
      <t>　　　　　　　　　　　　　　　　　　　　　</t>
    </r>
    <r>
      <rPr>
        <sz val="11"/>
        <rFont val="ＭＳ ゴシック"/>
        <family val="3"/>
        <charset val="128"/>
      </rPr>
      <t>⑧有収率　　　　　　　　　　　　　　　　　　　・配水量が少なかったため。</t>
    </r>
    <rPh sb="1" eb="4">
      <t>シュウエキテキ</t>
    </rPh>
    <rPh sb="4" eb="6">
      <t>シュウシ</t>
    </rPh>
    <rPh sb="6" eb="8">
      <t>ヒリツ</t>
    </rPh>
    <rPh sb="24" eb="26">
      <t>ヘイセイ</t>
    </rPh>
    <rPh sb="28" eb="30">
      <t>ネンド</t>
    </rPh>
    <rPh sb="31" eb="33">
      <t>リョウキン</t>
    </rPh>
    <rPh sb="33" eb="35">
      <t>ネア</t>
    </rPh>
    <rPh sb="36" eb="38">
      <t>カイテイ</t>
    </rPh>
    <rPh sb="41" eb="43">
      <t>イッタン</t>
    </rPh>
    <rPh sb="44" eb="46">
      <t>ジョウショウ</t>
    </rPh>
    <rPh sb="50" eb="53">
      <t>サクネンド</t>
    </rPh>
    <rPh sb="54" eb="57">
      <t>シュウゼンリョウ</t>
    </rPh>
    <rPh sb="58" eb="60">
      <t>キュウゲキ</t>
    </rPh>
    <rPh sb="61" eb="63">
      <t>ゾウカ</t>
    </rPh>
    <rPh sb="70" eb="72">
      <t>テイカ</t>
    </rPh>
    <rPh sb="77" eb="80">
      <t>コンネンド</t>
    </rPh>
    <rPh sb="82" eb="83">
      <t>オオ</t>
    </rPh>
    <rPh sb="85" eb="87">
      <t>シュウゼン</t>
    </rPh>
    <rPh sb="87" eb="88">
      <t>トウ</t>
    </rPh>
    <rPh sb="96" eb="97">
      <t>スコ</t>
    </rPh>
    <rPh sb="98" eb="99">
      <t>モ</t>
    </rPh>
    <rPh sb="100" eb="101">
      <t>ナオ</t>
    </rPh>
    <rPh sb="108" eb="111">
      <t>キギョウサイ</t>
    </rPh>
    <rPh sb="111" eb="113">
      <t>ザンダカ</t>
    </rPh>
    <rPh sb="113" eb="114">
      <t>タイ</t>
    </rPh>
    <rPh sb="114" eb="116">
      <t>キュウスイ</t>
    </rPh>
    <rPh sb="116" eb="118">
      <t>シュウエキ</t>
    </rPh>
    <rPh sb="118" eb="120">
      <t>ヒリツ</t>
    </rPh>
    <rPh sb="131" eb="133">
      <t>ヘイセイ</t>
    </rPh>
    <rPh sb="135" eb="137">
      <t>ネンド</t>
    </rPh>
    <rPh sb="138" eb="140">
      <t>リョウキン</t>
    </rPh>
    <rPh sb="140" eb="142">
      <t>ネア</t>
    </rPh>
    <rPh sb="143" eb="145">
      <t>カイテイ</t>
    </rPh>
    <rPh sb="148" eb="149">
      <t>イチジル</t>
    </rPh>
    <rPh sb="151" eb="153">
      <t>テイカ</t>
    </rPh>
    <rPh sb="155" eb="157">
      <t>ゼンゲン</t>
    </rPh>
    <rPh sb="177" eb="179">
      <t>リョウキン</t>
    </rPh>
    <rPh sb="179" eb="182">
      <t>カイシュウリツ</t>
    </rPh>
    <rPh sb="201" eb="203">
      <t>ヘイセイ</t>
    </rPh>
    <rPh sb="205" eb="207">
      <t>ネンド</t>
    </rPh>
    <rPh sb="208" eb="210">
      <t>リョウキン</t>
    </rPh>
    <rPh sb="210" eb="212">
      <t>ネア</t>
    </rPh>
    <rPh sb="213" eb="215">
      <t>カイテイ</t>
    </rPh>
    <rPh sb="215" eb="217">
      <t>イライ</t>
    </rPh>
    <rPh sb="218" eb="220">
      <t>キョウキュウ</t>
    </rPh>
    <rPh sb="220" eb="222">
      <t>タンカ</t>
    </rPh>
    <rPh sb="223" eb="225">
      <t>ジョウショウ</t>
    </rPh>
    <rPh sb="230" eb="233">
      <t>カイシュウリツ</t>
    </rPh>
    <rPh sb="234" eb="236">
      <t>ジョウショウ</t>
    </rPh>
    <rPh sb="260" eb="264">
      <t>キュウスイゲンカ</t>
    </rPh>
    <rPh sb="283" eb="285">
      <t>シセツ</t>
    </rPh>
    <rPh sb="285" eb="287">
      <t>カンロ</t>
    </rPh>
    <rPh sb="288" eb="291">
      <t>ロウキュウカ</t>
    </rPh>
    <rPh sb="292" eb="294">
      <t>タイオウ</t>
    </rPh>
    <rPh sb="296" eb="299">
      <t>シュウゼンリョウ</t>
    </rPh>
    <rPh sb="300" eb="302">
      <t>ゲンショウ</t>
    </rPh>
    <rPh sb="329" eb="331">
      <t>シセツ</t>
    </rPh>
    <rPh sb="331" eb="334">
      <t>リヨウリツ</t>
    </rPh>
    <rPh sb="356" eb="358">
      <t>ネンカン</t>
    </rPh>
    <rPh sb="359" eb="360">
      <t>トオ</t>
    </rPh>
    <rPh sb="362" eb="364">
      <t>キュウスイ</t>
    </rPh>
    <rPh sb="364" eb="366">
      <t>ジュヨウ</t>
    </rPh>
    <rPh sb="367" eb="368">
      <t>オオ</t>
    </rPh>
    <rPh sb="396" eb="398">
      <t>ユウシュウ</t>
    </rPh>
    <rPh sb="398" eb="399">
      <t>リツ</t>
    </rPh>
    <rPh sb="419" eb="422">
      <t>ハイスイリョウ</t>
    </rPh>
    <rPh sb="423" eb="424">
      <t>スク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</si>
</sst>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0.25</c:v>
                </c:pt>
                <c:pt idx="2">
                  <c:v>0.12</c:v>
                </c:pt>
                <c:pt idx="3">
                  <c:v>0.49</c:v>
                </c:pt>
                <c:pt idx="4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3-4687-A653-9268E5476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</c:v>
                </c:pt>
                <c:pt idx="2">
                  <c:v>0.96</c:v>
                </c:pt>
                <c:pt idx="3">
                  <c:v>0.65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3-4687-A653-9268E5476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65.81</c:v>
                </c:pt>
                <c:pt idx="1">
                  <c:v>85.94</c:v>
                </c:pt>
                <c:pt idx="2">
                  <c:v>98.11</c:v>
                </c:pt>
                <c:pt idx="3">
                  <c:v>90.62</c:v>
                </c:pt>
                <c:pt idx="4">
                  <c:v>92.98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7-4796-AC14-D33A78B3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75.34</c:v>
                </c:pt>
                <c:pt idx="1">
                  <c:v>76.650000000000006</c:v>
                </c:pt>
                <c:pt idx="2">
                  <c:v>73.959999999999994</c:v>
                </c:pt>
                <c:pt idx="3">
                  <c:v>75.010000000000005</c:v>
                </c:pt>
                <c:pt idx="4">
                  <c:v>72.760000000000005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7-4796-AC14-D33A78B35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D-4641-8AE0-6717D6FC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D-4641-8AE0-6717D6FC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8-4391-A30C-62415B29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8-4391-A30C-62415B29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A-416B-B9CA-DC4FA188D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A-416B-B9CA-DC4FA188D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D-46D6-BFB3-CD0670B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D-46D6-BFB3-CD0670B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616.04</c:v>
                </c:pt>
                <c:pt idx="1">
                  <c:v>562.79999999999995</c:v>
                </c:pt>
                <c:pt idx="2">
                  <c:v>313.52</c:v>
                </c:pt>
                <c:pt idx="3">
                  <c:v>288.45</c:v>
                </c:pt>
                <c:pt idx="4">
                  <c:v>257.36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A-4415-AF38-A3F44EC4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1280.18</c:v>
                </c:pt>
                <c:pt idx="1">
                  <c:v>1346.23</c:v>
                </c:pt>
                <c:pt idx="2">
                  <c:v>1295.06</c:v>
                </c:pt>
                <c:pt idx="3">
                  <c:v>1168.7</c:v>
                </c:pt>
                <c:pt idx="4">
                  <c:v>1245.46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A-4415-AF38-A3F44EC4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51.82</c:v>
                </c:pt>
                <c:pt idx="1">
                  <c:v>55.13</c:v>
                </c:pt>
                <c:pt idx="2">
                  <c:v>87.89</c:v>
                </c:pt>
                <c:pt idx="3">
                  <c:v>79.760000000000005</c:v>
                </c:pt>
                <c:pt idx="4">
                  <c:v>84.22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9D2-9373-238AF66C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53.62</c:v>
                </c:pt>
                <c:pt idx="1">
                  <c:v>53.41</c:v>
                </c:pt>
                <c:pt idx="2">
                  <c:v>53.29</c:v>
                </c:pt>
                <c:pt idx="3">
                  <c:v>53.59</c:v>
                </c:pt>
                <c:pt idx="4">
                  <c:v>51.08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9D2-9373-238AF66C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117.29</c:v>
                </c:pt>
                <c:pt idx="1">
                  <c:v>110.91</c:v>
                </c:pt>
                <c:pt idx="2">
                  <c:v>116.91</c:v>
                </c:pt>
                <c:pt idx="3">
                  <c:v>129.88</c:v>
                </c:pt>
                <c:pt idx="4">
                  <c:v>127.09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7-41BC-B177-18284D779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287.7</c:v>
                </c:pt>
                <c:pt idx="1">
                  <c:v>277.39999999999998</c:v>
                </c:pt>
                <c:pt idx="2">
                  <c:v>259.02</c:v>
                </c:pt>
                <c:pt idx="3">
                  <c:v>259.79000000000002</c:v>
                </c:pt>
                <c:pt idx="4">
                  <c:v>262.13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7-41BC-B177-18284D779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64.36</c:v>
                </c:pt>
                <c:pt idx="1">
                  <c:v>64.53</c:v>
                </c:pt>
                <c:pt idx="2">
                  <c:v>64.59</c:v>
                </c:pt>
                <c:pt idx="3">
                  <c:v>61.64</c:v>
                </c:pt>
                <c:pt idx="4">
                  <c:v>63.31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039-A589-F796254E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56.19</c:v>
                </c:pt>
                <c:pt idx="2">
                  <c:v>56.65</c:v>
                </c:pt>
                <c:pt idx="3">
                  <c:v>56.41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F-4039-A589-F796254E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79.87</c:v>
                </c:pt>
                <c:pt idx="1">
                  <c:v>81.08</c:v>
                </c:pt>
                <c:pt idx="2">
                  <c:v>80.19</c:v>
                </c:pt>
                <c:pt idx="3">
                  <c:v>83.26</c:v>
                </c:pt>
                <c:pt idx="4">
                  <c:v>80.180000000000007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8-4923-81E4-0CA8B87A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76.69</c:v>
                </c:pt>
                <c:pt idx="1">
                  <c:v>77.180000000000007</c:v>
                </c:pt>
                <c:pt idx="2">
                  <c:v>76.13</c:v>
                </c:pt>
                <c:pt idx="3">
                  <c:v>75.12</c:v>
                </c:pt>
                <c:pt idx="4">
                  <c:v>74.27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8-4923-81E4-0CA8B87A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60" zoomScaleNormal="6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群馬県　昭和村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D2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7299</v>
      </c>
      <c r="AM8" s="51"/>
      <c r="AN8" s="51"/>
      <c r="AO8" s="51"/>
      <c r="AP8" s="51"/>
      <c r="AQ8" s="51"/>
      <c r="AR8" s="51"/>
      <c r="AS8" s="51"/>
      <c r="AT8" s="47">
        <f>データ!$S$6</f>
        <v>64.14</v>
      </c>
      <c r="AU8" s="47"/>
      <c r="AV8" s="47"/>
      <c r="AW8" s="47"/>
      <c r="AX8" s="47"/>
      <c r="AY8" s="47"/>
      <c r="AZ8" s="47"/>
      <c r="BA8" s="47"/>
      <c r="BB8" s="47">
        <f>データ!$T$6</f>
        <v>113.8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98.92</v>
      </c>
      <c r="Q10" s="47"/>
      <c r="R10" s="47"/>
      <c r="S10" s="47"/>
      <c r="T10" s="47"/>
      <c r="U10" s="47"/>
      <c r="V10" s="47"/>
      <c r="W10" s="51">
        <f>データ!$Q$6</f>
        <v>586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7165</v>
      </c>
      <c r="AM10" s="51"/>
      <c r="AN10" s="51"/>
      <c r="AO10" s="51"/>
      <c r="AP10" s="51"/>
      <c r="AQ10" s="51"/>
      <c r="AR10" s="51"/>
      <c r="AS10" s="51"/>
      <c r="AT10" s="47">
        <f>データ!$V$6</f>
        <v>31.2</v>
      </c>
      <c r="AU10" s="47"/>
      <c r="AV10" s="47"/>
      <c r="AW10" s="47"/>
      <c r="AX10" s="47"/>
      <c r="AY10" s="47"/>
      <c r="AZ10" s="47"/>
      <c r="BA10" s="47"/>
      <c r="BB10" s="47">
        <f>データ!$W$6</f>
        <v>229.65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2" t="s">
        <v>114</v>
      </c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2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2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2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2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2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2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2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2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2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2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2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2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82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82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2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5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115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42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Kw2FTAhlZvpINXiddfIaB7gw7o6L1Ia0swQHboE7ttvt0JyTmSF5/Ck8N9CRI+hQ0C3Xit2jTdSKaLwCjVlWOg==" saltValue="N4JCucm1zI7BlFDscUlja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89" t="s">
        <v>52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54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60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61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62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2019</v>
      </c>
      <c r="C6" s="34">
        <f t="shared" ref="C6:W6" si="3">C7</f>
        <v>104485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昭和村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98.92</v>
      </c>
      <c r="Q6" s="35">
        <f t="shared" si="3"/>
        <v>586</v>
      </c>
      <c r="R6" s="35">
        <f t="shared" si="3"/>
        <v>7299</v>
      </c>
      <c r="S6" s="35">
        <f t="shared" si="3"/>
        <v>64.14</v>
      </c>
      <c r="T6" s="35">
        <f t="shared" si="3"/>
        <v>113.8</v>
      </c>
      <c r="U6" s="35">
        <f t="shared" si="3"/>
        <v>7165</v>
      </c>
      <c r="V6" s="35">
        <f t="shared" si="3"/>
        <v>31.2</v>
      </c>
      <c r="W6" s="35">
        <f t="shared" si="3"/>
        <v>229.65</v>
      </c>
      <c r="X6" s="36">
        <f>IF(X7="",NA(),X7)</f>
        <v>65.81</v>
      </c>
      <c r="Y6" s="36">
        <f t="shared" ref="Y6:AG6" si="4">IF(Y7="",NA(),Y7)</f>
        <v>85.94</v>
      </c>
      <c r="Z6" s="36">
        <f t="shared" si="4"/>
        <v>98.11</v>
      </c>
      <c r="AA6" s="36">
        <f t="shared" si="4"/>
        <v>90.62</v>
      </c>
      <c r="AB6" s="36">
        <f t="shared" si="4"/>
        <v>92.98</v>
      </c>
      <c r="AC6" s="36">
        <f t="shared" si="4"/>
        <v>75.34</v>
      </c>
      <c r="AD6" s="36">
        <f t="shared" si="4"/>
        <v>76.650000000000006</v>
      </c>
      <c r="AE6" s="36">
        <f t="shared" si="4"/>
        <v>73.959999999999994</v>
      </c>
      <c r="AF6" s="36">
        <f t="shared" si="4"/>
        <v>75.010000000000005</v>
      </c>
      <c r="AG6" s="36">
        <f t="shared" si="4"/>
        <v>72.760000000000005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616.04</v>
      </c>
      <c r="BF6" s="36">
        <f t="shared" ref="BF6:BN6" si="7">IF(BF7="",NA(),BF7)</f>
        <v>562.79999999999995</v>
      </c>
      <c r="BG6" s="36">
        <f t="shared" si="7"/>
        <v>313.52</v>
      </c>
      <c r="BH6" s="36">
        <f t="shared" si="7"/>
        <v>288.45</v>
      </c>
      <c r="BI6" s="36">
        <f t="shared" si="7"/>
        <v>257.36</v>
      </c>
      <c r="BJ6" s="36">
        <f t="shared" si="7"/>
        <v>1280.18</v>
      </c>
      <c r="BK6" s="36">
        <f t="shared" si="7"/>
        <v>1346.23</v>
      </c>
      <c r="BL6" s="36">
        <f t="shared" si="7"/>
        <v>1295.06</v>
      </c>
      <c r="BM6" s="36">
        <f t="shared" si="7"/>
        <v>1168.7</v>
      </c>
      <c r="BN6" s="36">
        <f t="shared" si="7"/>
        <v>1245.46</v>
      </c>
      <c r="BO6" s="35" t="str">
        <f>IF(BO7="","",IF(BO7="-","【-】","【"&amp;SUBSTITUTE(TEXT(BO7,"#,##0.00"),"-","△")&amp;"】"))</f>
        <v>【1,084.05】</v>
      </c>
      <c r="BP6" s="36">
        <f>IF(BP7="",NA(),BP7)</f>
        <v>51.82</v>
      </c>
      <c r="BQ6" s="36">
        <f t="shared" ref="BQ6:BY6" si="8">IF(BQ7="",NA(),BQ7)</f>
        <v>55.13</v>
      </c>
      <c r="BR6" s="36">
        <f t="shared" si="8"/>
        <v>87.89</v>
      </c>
      <c r="BS6" s="36">
        <f t="shared" si="8"/>
        <v>79.760000000000005</v>
      </c>
      <c r="BT6" s="36">
        <f t="shared" si="8"/>
        <v>84.22</v>
      </c>
      <c r="BU6" s="36">
        <f t="shared" si="8"/>
        <v>53.62</v>
      </c>
      <c r="BV6" s="36">
        <f t="shared" si="8"/>
        <v>53.41</v>
      </c>
      <c r="BW6" s="36">
        <f t="shared" si="8"/>
        <v>53.29</v>
      </c>
      <c r="BX6" s="36">
        <f t="shared" si="8"/>
        <v>53.59</v>
      </c>
      <c r="BY6" s="36">
        <f t="shared" si="8"/>
        <v>51.08</v>
      </c>
      <c r="BZ6" s="35" t="str">
        <f>IF(BZ7="","",IF(BZ7="-","【-】","【"&amp;SUBSTITUTE(TEXT(BZ7,"#,##0.00"),"-","△")&amp;"】"))</f>
        <v>【53.46】</v>
      </c>
      <c r="CA6" s="36">
        <f>IF(CA7="",NA(),CA7)</f>
        <v>117.29</v>
      </c>
      <c r="CB6" s="36">
        <f t="shared" ref="CB6:CJ6" si="9">IF(CB7="",NA(),CB7)</f>
        <v>110.91</v>
      </c>
      <c r="CC6" s="36">
        <f t="shared" si="9"/>
        <v>116.91</v>
      </c>
      <c r="CD6" s="36">
        <f t="shared" si="9"/>
        <v>129.88</v>
      </c>
      <c r="CE6" s="36">
        <f t="shared" si="9"/>
        <v>127.09</v>
      </c>
      <c r="CF6" s="36">
        <f t="shared" si="9"/>
        <v>287.7</v>
      </c>
      <c r="CG6" s="36">
        <f t="shared" si="9"/>
        <v>277.39999999999998</v>
      </c>
      <c r="CH6" s="36">
        <f t="shared" si="9"/>
        <v>259.02</v>
      </c>
      <c r="CI6" s="36">
        <f t="shared" si="9"/>
        <v>259.79000000000002</v>
      </c>
      <c r="CJ6" s="36">
        <f t="shared" si="9"/>
        <v>262.13</v>
      </c>
      <c r="CK6" s="35" t="str">
        <f>IF(CK7="","",IF(CK7="-","【-】","【"&amp;SUBSTITUTE(TEXT(CK7,"#,##0.00"),"-","△")&amp;"】"))</f>
        <v>【300.47】</v>
      </c>
      <c r="CL6" s="36">
        <f>IF(CL7="",NA(),CL7)</f>
        <v>64.36</v>
      </c>
      <c r="CM6" s="36">
        <f t="shared" ref="CM6:CU6" si="10">IF(CM7="",NA(),CM7)</f>
        <v>64.53</v>
      </c>
      <c r="CN6" s="36">
        <f t="shared" si="10"/>
        <v>64.59</v>
      </c>
      <c r="CO6" s="36">
        <f t="shared" si="10"/>
        <v>61.64</v>
      </c>
      <c r="CP6" s="36">
        <f t="shared" si="10"/>
        <v>63.31</v>
      </c>
      <c r="CQ6" s="36">
        <f t="shared" si="10"/>
        <v>58.1</v>
      </c>
      <c r="CR6" s="36">
        <f t="shared" si="10"/>
        <v>56.19</v>
      </c>
      <c r="CS6" s="36">
        <f t="shared" si="10"/>
        <v>56.65</v>
      </c>
      <c r="CT6" s="36">
        <f t="shared" si="10"/>
        <v>56.41</v>
      </c>
      <c r="CU6" s="36">
        <f t="shared" si="10"/>
        <v>54.9</v>
      </c>
      <c r="CV6" s="35" t="str">
        <f>IF(CV7="","",IF(CV7="-","【-】","【"&amp;SUBSTITUTE(TEXT(CV7,"#,##0.00"),"-","△")&amp;"】"))</f>
        <v>【54.90】</v>
      </c>
      <c r="CW6" s="36">
        <f>IF(CW7="",NA(),CW7)</f>
        <v>79.87</v>
      </c>
      <c r="CX6" s="36">
        <f t="shared" ref="CX6:DF6" si="11">IF(CX7="",NA(),CX7)</f>
        <v>81.08</v>
      </c>
      <c r="CY6" s="36">
        <f t="shared" si="11"/>
        <v>80.19</v>
      </c>
      <c r="CZ6" s="36">
        <f t="shared" si="11"/>
        <v>83.26</v>
      </c>
      <c r="DA6" s="36">
        <f t="shared" si="11"/>
        <v>80.180000000000007</v>
      </c>
      <c r="DB6" s="36">
        <f t="shared" si="11"/>
        <v>76.69</v>
      </c>
      <c r="DC6" s="36">
        <f t="shared" si="11"/>
        <v>77.180000000000007</v>
      </c>
      <c r="DD6" s="36">
        <f t="shared" si="11"/>
        <v>76.13</v>
      </c>
      <c r="DE6" s="36">
        <f t="shared" si="11"/>
        <v>75.12</v>
      </c>
      <c r="DF6" s="36">
        <f t="shared" si="11"/>
        <v>74.27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0.25</v>
      </c>
      <c r="EF6" s="36">
        <f t="shared" si="14"/>
        <v>0.12</v>
      </c>
      <c r="EG6" s="36">
        <f t="shared" si="14"/>
        <v>0.49</v>
      </c>
      <c r="EH6" s="36">
        <f t="shared" si="14"/>
        <v>0.49</v>
      </c>
      <c r="EI6" s="36">
        <f t="shared" si="14"/>
        <v>0.76</v>
      </c>
      <c r="EJ6" s="36">
        <f t="shared" si="14"/>
        <v>0.8</v>
      </c>
      <c r="EK6" s="36">
        <f t="shared" si="14"/>
        <v>0.96</v>
      </c>
      <c r="EL6" s="36">
        <f t="shared" si="14"/>
        <v>0.65</v>
      </c>
      <c r="EM6" s="36">
        <f t="shared" si="14"/>
        <v>0.52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104485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98.92</v>
      </c>
      <c r="Q7" s="39">
        <v>586</v>
      </c>
      <c r="R7" s="39">
        <v>7299</v>
      </c>
      <c r="S7" s="39">
        <v>64.14</v>
      </c>
      <c r="T7" s="39">
        <v>113.8</v>
      </c>
      <c r="U7" s="39">
        <v>7165</v>
      </c>
      <c r="V7" s="39">
        <v>31.2</v>
      </c>
      <c r="W7" s="39">
        <v>229.65</v>
      </c>
      <c r="X7" s="39">
        <v>65.81</v>
      </c>
      <c r="Y7" s="39">
        <v>85.94</v>
      </c>
      <c r="Z7" s="39">
        <v>98.11</v>
      </c>
      <c r="AA7" s="39">
        <v>90.62</v>
      </c>
      <c r="AB7" s="39">
        <v>92.98</v>
      </c>
      <c r="AC7" s="39">
        <v>75.34</v>
      </c>
      <c r="AD7" s="39">
        <v>76.650000000000006</v>
      </c>
      <c r="AE7" s="39">
        <v>73.959999999999994</v>
      </c>
      <c r="AF7" s="39">
        <v>75.010000000000005</v>
      </c>
      <c r="AG7" s="39">
        <v>72.760000000000005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616.04</v>
      </c>
      <c r="BF7" s="39">
        <v>562.79999999999995</v>
      </c>
      <c r="BG7" s="39">
        <v>313.52</v>
      </c>
      <c r="BH7" s="39">
        <v>288.45</v>
      </c>
      <c r="BI7" s="39">
        <v>257.36</v>
      </c>
      <c r="BJ7" s="39">
        <v>1280.18</v>
      </c>
      <c r="BK7" s="39">
        <v>1346.23</v>
      </c>
      <c r="BL7" s="39">
        <v>1295.06</v>
      </c>
      <c r="BM7" s="39">
        <v>1168.7</v>
      </c>
      <c r="BN7" s="39">
        <v>1245.46</v>
      </c>
      <c r="BO7" s="39">
        <v>1084.05</v>
      </c>
      <c r="BP7" s="39">
        <v>51.82</v>
      </c>
      <c r="BQ7" s="39">
        <v>55.13</v>
      </c>
      <c r="BR7" s="39">
        <v>87.89</v>
      </c>
      <c r="BS7" s="39">
        <v>79.760000000000005</v>
      </c>
      <c r="BT7" s="39">
        <v>84.22</v>
      </c>
      <c r="BU7" s="39">
        <v>53.62</v>
      </c>
      <c r="BV7" s="39">
        <v>53.41</v>
      </c>
      <c r="BW7" s="39">
        <v>53.29</v>
      </c>
      <c r="BX7" s="39">
        <v>53.59</v>
      </c>
      <c r="BY7" s="39">
        <v>51.08</v>
      </c>
      <c r="BZ7" s="39">
        <v>53.46</v>
      </c>
      <c r="CA7" s="39">
        <v>117.29</v>
      </c>
      <c r="CB7" s="39">
        <v>110.91</v>
      </c>
      <c r="CC7" s="39">
        <v>116.91</v>
      </c>
      <c r="CD7" s="39">
        <v>129.88</v>
      </c>
      <c r="CE7" s="39">
        <v>127.09</v>
      </c>
      <c r="CF7" s="39">
        <v>287.7</v>
      </c>
      <c r="CG7" s="39">
        <v>277.39999999999998</v>
      </c>
      <c r="CH7" s="39">
        <v>259.02</v>
      </c>
      <c r="CI7" s="39">
        <v>259.79000000000002</v>
      </c>
      <c r="CJ7" s="39">
        <v>262.13</v>
      </c>
      <c r="CK7" s="39">
        <v>300.47000000000003</v>
      </c>
      <c r="CL7" s="39">
        <v>64.36</v>
      </c>
      <c r="CM7" s="39">
        <v>64.53</v>
      </c>
      <c r="CN7" s="39">
        <v>64.59</v>
      </c>
      <c r="CO7" s="39">
        <v>61.64</v>
      </c>
      <c r="CP7" s="39">
        <v>63.31</v>
      </c>
      <c r="CQ7" s="39">
        <v>58.1</v>
      </c>
      <c r="CR7" s="39">
        <v>56.19</v>
      </c>
      <c r="CS7" s="39">
        <v>56.65</v>
      </c>
      <c r="CT7" s="39">
        <v>56.41</v>
      </c>
      <c r="CU7" s="39">
        <v>54.9</v>
      </c>
      <c r="CV7" s="39">
        <v>54.9</v>
      </c>
      <c r="CW7" s="39">
        <v>79.87</v>
      </c>
      <c r="CX7" s="39">
        <v>81.08</v>
      </c>
      <c r="CY7" s="39">
        <v>80.19</v>
      </c>
      <c r="CZ7" s="39">
        <v>83.26</v>
      </c>
      <c r="DA7" s="39">
        <v>80.180000000000007</v>
      </c>
      <c r="DB7" s="39">
        <v>76.69</v>
      </c>
      <c r="DC7" s="39">
        <v>77.180000000000007</v>
      </c>
      <c r="DD7" s="39">
        <v>76.13</v>
      </c>
      <c r="DE7" s="39">
        <v>75.12</v>
      </c>
      <c r="DF7" s="39">
        <v>74.27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0.25</v>
      </c>
      <c r="EF7" s="39">
        <v>0.12</v>
      </c>
      <c r="EG7" s="39">
        <v>0.49</v>
      </c>
      <c r="EH7" s="39">
        <v>0.49</v>
      </c>
      <c r="EI7" s="39">
        <v>0.76</v>
      </c>
      <c r="EJ7" s="39">
        <v>0.8</v>
      </c>
      <c r="EK7" s="39">
        <v>0.96</v>
      </c>
      <c r="EL7" s="39">
        <v>0.65</v>
      </c>
      <c r="EM7" s="39">
        <v>0.52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2020-12-04T02:19:39Z</dcterms:created>
  <dcterms:modified xsi:type="dcterms:W3CDTF">2021-02-16T01:23:49Z</dcterms:modified>
  <cp:category/>
</cp:coreProperties>
</file>