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ono-masaki\Desktop\"/>
    </mc:Choice>
  </mc:AlternateContent>
  <xr:revisionPtr revIDLastSave="0" documentId="13_ncr:1_{74AD3ACB-9DAE-4888-9280-E51AF6614452}" xr6:coauthVersionLast="36" xr6:coauthVersionMax="36" xr10:uidLastSave="{00000000-0000-0000-0000-000000000000}"/>
  <workbookProtection workbookAlgorithmName="SHA-512" workbookHashValue="bvqscIMq0PKc5XBrtvE6697vvOiCBAvuLX/BTXcEFvtIf6BDxhbZ44efmrEnD6OqFEl0FaOw49KFQxUFZeJ5nA==" workbookSaltValue="PcpVbuY86GTKhMO8KDhOvg==" workbookSpinCount="100000" lockStructure="1"/>
  <bookViews>
    <workbookView xWindow="0" yWindow="0" windowWidth="8790" windowHeight="531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O6" i="5"/>
  <c r="I10" i="4" s="1"/>
  <c r="N6" i="5"/>
  <c r="M6" i="5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I85" i="4"/>
  <c r="BB10" i="4"/>
  <c r="AT10" i="4"/>
  <c r="AL10" i="4"/>
  <c r="W10" i="4"/>
  <c r="P10" i="4"/>
  <c r="B10" i="4"/>
  <c r="AD8" i="4"/>
  <c r="W8" i="4"/>
  <c r="P8" i="4"/>
</calcChain>
</file>

<file path=xl/sharedStrings.xml><?xml version="1.0" encoding="utf-8"?>
<sst xmlns="http://schemas.openxmlformats.org/spreadsheetml/2006/main" count="233" uniqueCount="117">
  <si>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</si>
  <si>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</si>
  <si>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</si>
  <si>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</si>
  <si>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</si>
  <si>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</si>
  <si>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</si>
  <si>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</si>
  <si>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</si>
  <si>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</si>
  <si>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</si>
  <si>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</si>
  <si>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</si>
  <si>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</si>
  <si>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</si>
  <si>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</si>
  <si>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</si>
  <si>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</si>
  <si>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</si>
  <si>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</si>
  <si>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</si>
  <si>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</si>
  <si>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</si>
  <si>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</si>
  <si>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</si>
  <si>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</si>
  <si>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</si>
  <si>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</si>
  <si>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</si>
  <si>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</si>
  <si>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</si>
  <si>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</si>
  <si>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</si>
  <si>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</si>
  <si>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</si>
  <si>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</si>
  <si>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</si>
  <si>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</si>
  <si>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</si>
  <si>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</si>
  <si>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</si>
  <si>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</si>
  <si>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</si>
  <si>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</si>
  <si>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</si>
  <si>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</si>
  <si>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</si>
  <si>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</si>
  <si>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</si>
  <si>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</si>
  <si>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</si>
  <si>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</si>
  <si>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</si>
  <si>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</si>
  <si>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</si>
  <si>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</si>
  <si>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</si>
  <si>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</si>
  <si>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</si>
  <si>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</si>
  <si>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</si>
  <si>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</si>
  <si>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</si>
  <si>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</si>
  <si>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</si>
  <si>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</si>
  <si>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</si>
  <si>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</si>
  <si>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</si>
  <si>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</si>
  <si>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</si>
  <si>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</si>
  <si>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</si>
  <si>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</si>
  <si>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</si>
  <si>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</si>
  <si>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</si>
  <si>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</si>
  <si>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</si>
  <si>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</si>
  <si>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</si>
  <si>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</si>
  <si>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</si>
  <si>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</si>
  <si>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</si>
  <si>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</si>
  <si>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</si>
  <si>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</si>
  <si>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</si>
  <si>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</si>
  <si>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</si>
  <si>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</si>
  <si>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</si>
  <si>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</si>
  <si>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</si>
  <si>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</si>
  <si>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川場村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</si>
  <si>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</si>
  <si>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</si>
  <si>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</si>
  <si>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</si>
  <si>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</si>
  <si>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</si>
  <si>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</si>
  <si>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</si>
  <si>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</si>
  <si>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</si>
  <si>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</si>
  <si>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</si>
  <si>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</si>
  <si>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</si>
  <si>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</si>
  <si>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</si>
  <si>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</si>
  <si>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収益的収支比率及び企業債残高対給水収益比率の結果を見る限り、安定した経営が保たれているように見えるが、主立った工事や管路更新を行っていないためである。
　今後は、施設の改修や管路の更新が必要となることが想定される。
　有収水量に対し、各種経費がかかっているため給水原価も前年度より上がり､料金回収率は下がっている。このことから、経営状態が健全とは言い難い。</t>
    <rPh sb="1" eb="4">
      <t>シュウエキテキ</t>
    </rPh>
    <rPh sb="4" eb="6">
      <t>シュウシ</t>
    </rPh>
    <rPh sb="6" eb="8">
      <t>ヒリツ</t>
    </rPh>
    <rPh sb="8" eb="9">
      <t>オヨ</t>
    </rPh>
    <rPh sb="10" eb="13">
      <t>キギョウサイ</t>
    </rPh>
    <rPh sb="13" eb="15">
      <t>ザンダカ</t>
    </rPh>
    <rPh sb="15" eb="16">
      <t>タイ</t>
    </rPh>
    <rPh sb="16" eb="18">
      <t>キュウスイ</t>
    </rPh>
    <rPh sb="18" eb="20">
      <t>シュウエキ</t>
    </rPh>
    <rPh sb="20" eb="22">
      <t>ヒリツ</t>
    </rPh>
    <rPh sb="23" eb="25">
      <t>ケッカ</t>
    </rPh>
    <rPh sb="26" eb="27">
      <t>ミ</t>
    </rPh>
    <rPh sb="28" eb="29">
      <t>カギ</t>
    </rPh>
    <rPh sb="31" eb="33">
      <t>アンテイ</t>
    </rPh>
    <rPh sb="35" eb="37">
      <t>ケイエイ</t>
    </rPh>
    <rPh sb="38" eb="39">
      <t>タモ</t>
    </rPh>
    <rPh sb="47" eb="48">
      <t>ミ</t>
    </rPh>
    <rPh sb="52" eb="54">
      <t>オモダ</t>
    </rPh>
    <rPh sb="56" eb="58">
      <t>コウジ</t>
    </rPh>
    <rPh sb="59" eb="61">
      <t>カンロ</t>
    </rPh>
    <rPh sb="61" eb="63">
      <t>コウシン</t>
    </rPh>
    <rPh sb="64" eb="65">
      <t>オコナ</t>
    </rPh>
    <rPh sb="78" eb="80">
      <t>コンゴ</t>
    </rPh>
    <rPh sb="82" eb="84">
      <t>シセツ</t>
    </rPh>
    <rPh sb="85" eb="87">
      <t>カイシュウ</t>
    </rPh>
    <rPh sb="88" eb="90">
      <t>カンロ</t>
    </rPh>
    <rPh sb="91" eb="93">
      <t>コウシン</t>
    </rPh>
    <rPh sb="94" eb="96">
      <t>ヒツヨウ</t>
    </rPh>
    <rPh sb="102" eb="104">
      <t>ソウテイ</t>
    </rPh>
    <rPh sb="110" eb="112">
      <t>ユウシュウ</t>
    </rPh>
    <rPh sb="112" eb="114">
      <t>スイリョウ</t>
    </rPh>
    <rPh sb="115" eb="116">
      <t>タイ</t>
    </rPh>
    <rPh sb="118" eb="120">
      <t>カクシュ</t>
    </rPh>
    <rPh sb="120" eb="122">
      <t>ケイヒ</t>
    </rPh>
    <rPh sb="131" eb="133">
      <t>キュウスイ</t>
    </rPh>
    <rPh sb="133" eb="135">
      <t>ゲンカ</t>
    </rPh>
    <rPh sb="136" eb="139">
      <t>ゼンネンド</t>
    </rPh>
    <rPh sb="141" eb="142">
      <t>ア</t>
    </rPh>
    <rPh sb="145" eb="147">
      <t>リョウキン</t>
    </rPh>
    <rPh sb="147" eb="150">
      <t>カイシュウリツ</t>
    </rPh>
    <rPh sb="151" eb="152">
      <t>サ</t>
    </rPh>
    <rPh sb="165" eb="167">
      <t>ケイエイ</t>
    </rPh>
    <rPh sb="167" eb="169">
      <t>ジョウタイ</t>
    </rPh>
    <rPh sb="170" eb="172">
      <t>ケンゼン</t>
    </rPh>
    <rPh sb="174" eb="175">
      <t>イ</t>
    </rPh>
    <rPh sb="176" eb="177">
      <t>ガタ</t>
    </rPh>
    <phoneticPr fontId="4"/>
  </si>
  <si>
    <t>　管路整備後、更新をしていない。また、施設設備も最低限の修繕で補っているのが現状である。
　今後は、長寿命化を視野に入れ、計画的な改修を検討する。
　</t>
    <rPh sb="1" eb="3">
      <t>カンロ</t>
    </rPh>
    <rPh sb="3" eb="5">
      <t>セイビ</t>
    </rPh>
    <rPh sb="5" eb="6">
      <t>ゴ</t>
    </rPh>
    <rPh sb="7" eb="9">
      <t>コウシン</t>
    </rPh>
    <rPh sb="19" eb="21">
      <t>シセツ</t>
    </rPh>
    <rPh sb="21" eb="23">
      <t>セツビ</t>
    </rPh>
    <rPh sb="24" eb="27">
      <t>サイテイゲン</t>
    </rPh>
    <rPh sb="28" eb="30">
      <t>シュウゼン</t>
    </rPh>
    <rPh sb="31" eb="32">
      <t>オギナ</t>
    </rPh>
    <rPh sb="38" eb="40">
      <t>ゲンジョウ</t>
    </rPh>
    <rPh sb="46" eb="48">
      <t>コンゴ</t>
    </rPh>
    <rPh sb="50" eb="54">
      <t>チョウジュミョウカ</t>
    </rPh>
    <rPh sb="55" eb="57">
      <t>シヤ</t>
    </rPh>
    <rPh sb="58" eb="59">
      <t>イ</t>
    </rPh>
    <rPh sb="61" eb="64">
      <t>ケイカクテキ</t>
    </rPh>
    <rPh sb="65" eb="67">
      <t>カイシュウ</t>
    </rPh>
    <rPh sb="68" eb="70">
      <t>ケントウ</t>
    </rPh>
    <phoneticPr fontId="4"/>
  </si>
  <si>
    <t>　経営戦略の策定により、老朽化対策や管路の更新等、経費の平準化を図っていく。
　また、施設台帳の整備を進め、料金を見直すことで今後必要となる財源を確保し、適切な管理ができるよう経営改善に努める。</t>
    <rPh sb="1" eb="3">
      <t>ケイエイ</t>
    </rPh>
    <rPh sb="3" eb="5">
      <t>センリャク</t>
    </rPh>
    <rPh sb="6" eb="8">
      <t>サクテイ</t>
    </rPh>
    <rPh sb="12" eb="15">
      <t>ロウキュウカ</t>
    </rPh>
    <rPh sb="15" eb="17">
      <t>タイサク</t>
    </rPh>
    <rPh sb="18" eb="20">
      <t>カンロ</t>
    </rPh>
    <rPh sb="21" eb="23">
      <t>コウシン</t>
    </rPh>
    <rPh sb="23" eb="24">
      <t>トウ</t>
    </rPh>
    <rPh sb="25" eb="27">
      <t>ケイヒ</t>
    </rPh>
    <rPh sb="28" eb="31">
      <t>ヘイジュンカ</t>
    </rPh>
    <rPh sb="32" eb="33">
      <t>ハカ</t>
    </rPh>
    <rPh sb="43" eb="45">
      <t>シセツ</t>
    </rPh>
    <rPh sb="45" eb="47">
      <t>ダイチョウ</t>
    </rPh>
    <rPh sb="48" eb="50">
      <t>セイビ</t>
    </rPh>
    <rPh sb="51" eb="52">
      <t>スス</t>
    </rPh>
    <rPh sb="54" eb="56">
      <t>リョウキン</t>
    </rPh>
    <rPh sb="57" eb="59">
      <t>ミナオ</t>
    </rPh>
    <rPh sb="63" eb="65">
      <t>コンゴ</t>
    </rPh>
    <rPh sb="65" eb="67">
      <t>ヒツヨウ</t>
    </rPh>
    <rPh sb="70" eb="72">
      <t>ザイゲン</t>
    </rPh>
    <rPh sb="73" eb="75">
      <t>カクホ</t>
    </rPh>
    <rPh sb="77" eb="79">
      <t>テキセツ</t>
    </rPh>
    <rPh sb="80" eb="82">
      <t>カンリ</t>
    </rPh>
    <rPh sb="88" eb="90">
      <t>ケイエイ</t>
    </rPh>
    <rPh sb="90" eb="92">
      <t>カイゼン</t>
    </rPh>
    <rPh sb="93" eb="9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</si>
</sst>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7-44D2-BECD-4AEC6805A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0.53</c:v>
                </c:pt>
                <c:pt idx="2">
                  <c:v>0.72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7-44D2-BECD-4AEC6805A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284.48</c:v>
                </c:pt>
                <c:pt idx="1">
                  <c:v>38.74</c:v>
                </c:pt>
                <c:pt idx="2">
                  <c:v>39.78</c:v>
                </c:pt>
                <c:pt idx="3">
                  <c:v>43.48</c:v>
                </c:pt>
                <c:pt idx="4">
                  <c:v>37.08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1-4D47-9BCC-1BB949D3E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55.9</c:v>
                </c:pt>
                <c:pt idx="2">
                  <c:v>57.3</c:v>
                </c:pt>
                <c:pt idx="3">
                  <c:v>56.76</c:v>
                </c:pt>
                <c:pt idx="4">
                  <c:v>56.04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1-4D47-9BCC-1BB949D3E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70.849999999999994</c:v>
                </c:pt>
                <c:pt idx="1">
                  <c:v>68.34</c:v>
                </c:pt>
                <c:pt idx="2">
                  <c:v>66.3</c:v>
                </c:pt>
                <c:pt idx="3">
                  <c:v>58.47</c:v>
                </c:pt>
                <c:pt idx="4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C-4E2D-AB96-6FF508BC0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73.28</c:v>
                </c:pt>
                <c:pt idx="2">
                  <c:v>72.42</c:v>
                </c:pt>
                <c:pt idx="3">
                  <c:v>73.069999999999993</c:v>
                </c:pt>
                <c:pt idx="4">
                  <c:v>72.78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C-4E2D-AB96-6FF508BC0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103.7</c:v>
                </c:pt>
                <c:pt idx="1">
                  <c:v>103.4</c:v>
                </c:pt>
                <c:pt idx="2">
                  <c:v>101.67</c:v>
                </c:pt>
                <c:pt idx="3">
                  <c:v>96.87</c:v>
                </c:pt>
                <c:pt idx="4">
                  <c:v>98.23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3-411B-93DA-0566A0CA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77.56</c:v>
                </c:pt>
                <c:pt idx="2">
                  <c:v>78.510000000000005</c:v>
                </c:pt>
                <c:pt idx="3">
                  <c:v>77.91</c:v>
                </c:pt>
                <c:pt idx="4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3-411B-93DA-0566A0CA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E-4CDB-A4F1-B1321A692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E-4CDB-A4F1-B1321A692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C-4884-B50B-73A9D2B28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DC-4884-B50B-73A9D2B28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E-471F-BB7F-3A2A307B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E-471F-BB7F-3A2A307B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2-46B3-9662-0EE0A7350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2-46B3-9662-0EE0A7350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28.66</c:v>
                </c:pt>
                <c:pt idx="1">
                  <c:v>25.42</c:v>
                </c:pt>
                <c:pt idx="2">
                  <c:v>22.51</c:v>
                </c:pt>
                <c:pt idx="3">
                  <c:v>19.54</c:v>
                </c:pt>
                <c:pt idx="4">
                  <c:v>16.63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3-4BD6-A138-F0A1FE7D0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1134.67</c:v>
                </c:pt>
                <c:pt idx="1">
                  <c:v>1144.79</c:v>
                </c:pt>
                <c:pt idx="2">
                  <c:v>1061.58</c:v>
                </c:pt>
                <c:pt idx="3">
                  <c:v>1007.7</c:v>
                </c:pt>
                <c:pt idx="4">
                  <c:v>1018.52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3-4BD6-A138-F0A1FE7D0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105.43</c:v>
                </c:pt>
                <c:pt idx="1">
                  <c:v>101.49</c:v>
                </c:pt>
                <c:pt idx="2">
                  <c:v>97.57</c:v>
                </c:pt>
                <c:pt idx="3">
                  <c:v>90.4</c:v>
                </c:pt>
                <c:pt idx="4">
                  <c:v>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0-4D6E-A839-AA22CD22C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56.04</c:v>
                </c:pt>
                <c:pt idx="2">
                  <c:v>58.52</c:v>
                </c:pt>
                <c:pt idx="3">
                  <c:v>59.22</c:v>
                </c:pt>
                <c:pt idx="4">
                  <c:v>58.79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0-4D6E-A839-AA22CD22C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75.849999999999994</c:v>
                </c:pt>
                <c:pt idx="1">
                  <c:v>77.67</c:v>
                </c:pt>
                <c:pt idx="2">
                  <c:v>80.2</c:v>
                </c:pt>
                <c:pt idx="3">
                  <c:v>88.43</c:v>
                </c:pt>
                <c:pt idx="4">
                  <c:v>90.77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E-4175-B059-FC028FC8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440.03</c:v>
                </c:pt>
                <c:pt idx="1">
                  <c:v>304.35000000000002</c:v>
                </c:pt>
                <c:pt idx="2">
                  <c:v>296.3</c:v>
                </c:pt>
                <c:pt idx="3">
                  <c:v>292.89999999999998</c:v>
                </c:pt>
                <c:pt idx="4">
                  <c:v>298.25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E-4175-B059-FC028FC8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60" zoomScaleNormal="6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群馬県　川場村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D3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3264</v>
      </c>
      <c r="AM8" s="67"/>
      <c r="AN8" s="67"/>
      <c r="AO8" s="67"/>
      <c r="AP8" s="67"/>
      <c r="AQ8" s="67"/>
      <c r="AR8" s="67"/>
      <c r="AS8" s="67"/>
      <c r="AT8" s="66">
        <f>データ!$S$6</f>
        <v>85.25</v>
      </c>
      <c r="AU8" s="66"/>
      <c r="AV8" s="66"/>
      <c r="AW8" s="66"/>
      <c r="AX8" s="66"/>
      <c r="AY8" s="66"/>
      <c r="AZ8" s="66"/>
      <c r="BA8" s="66"/>
      <c r="BB8" s="66">
        <f>データ!$T$6</f>
        <v>38.29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97.12</v>
      </c>
      <c r="Q10" s="66"/>
      <c r="R10" s="66"/>
      <c r="S10" s="66"/>
      <c r="T10" s="66"/>
      <c r="U10" s="66"/>
      <c r="V10" s="66"/>
      <c r="W10" s="67">
        <f>データ!$Q$6</f>
        <v>1320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3170</v>
      </c>
      <c r="AM10" s="67"/>
      <c r="AN10" s="67"/>
      <c r="AO10" s="67"/>
      <c r="AP10" s="67"/>
      <c r="AQ10" s="67"/>
      <c r="AR10" s="67"/>
      <c r="AS10" s="67"/>
      <c r="AT10" s="66">
        <f>データ!$V$6</f>
        <v>62.2</v>
      </c>
      <c r="AU10" s="66"/>
      <c r="AV10" s="66"/>
      <c r="AW10" s="66"/>
      <c r="AX10" s="66"/>
      <c r="AY10" s="66"/>
      <c r="AZ10" s="66"/>
      <c r="BA10" s="66"/>
      <c r="BB10" s="66">
        <f>データ!$W$6</f>
        <v>50.96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114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2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Py76S6A1qRXmXMkmRy0/auYrPcLgS2SdRsLK4jFnwN0YJjf4SCIGHxnu/UftwlBIwgDho/d4nzzL/wBci/fHTQ==" saltValue="w8ut3qE6av1fmPTDqpBpw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2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2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2">
      <c r="A6" s="29" t="s">
        <v>95</v>
      </c>
      <c r="B6" s="34">
        <f>B7</f>
        <v>2019</v>
      </c>
      <c r="C6" s="34">
        <f t="shared" ref="C6:W6" si="3">C7</f>
        <v>104442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群馬県　川場村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97.12</v>
      </c>
      <c r="Q6" s="35">
        <f t="shared" si="3"/>
        <v>1320</v>
      </c>
      <c r="R6" s="35">
        <f t="shared" si="3"/>
        <v>3264</v>
      </c>
      <c r="S6" s="35">
        <f t="shared" si="3"/>
        <v>85.25</v>
      </c>
      <c r="T6" s="35">
        <f t="shared" si="3"/>
        <v>38.29</v>
      </c>
      <c r="U6" s="35">
        <f t="shared" si="3"/>
        <v>3170</v>
      </c>
      <c r="V6" s="35">
        <f t="shared" si="3"/>
        <v>62.2</v>
      </c>
      <c r="W6" s="35">
        <f t="shared" si="3"/>
        <v>50.96</v>
      </c>
      <c r="X6" s="36">
        <f>IF(X7="",NA(),X7)</f>
        <v>103.7</v>
      </c>
      <c r="Y6" s="36">
        <f t="shared" ref="Y6:AG6" si="4">IF(Y7="",NA(),Y7)</f>
        <v>103.4</v>
      </c>
      <c r="Z6" s="36">
        <f t="shared" si="4"/>
        <v>101.67</v>
      </c>
      <c r="AA6" s="36">
        <f t="shared" si="4"/>
        <v>96.87</v>
      </c>
      <c r="AB6" s="36">
        <f t="shared" si="4"/>
        <v>98.23</v>
      </c>
      <c r="AC6" s="36">
        <f t="shared" si="4"/>
        <v>76.27</v>
      </c>
      <c r="AD6" s="36">
        <f t="shared" si="4"/>
        <v>77.56</v>
      </c>
      <c r="AE6" s="36">
        <f t="shared" si="4"/>
        <v>78.510000000000005</v>
      </c>
      <c r="AF6" s="36">
        <f t="shared" si="4"/>
        <v>77.91</v>
      </c>
      <c r="AG6" s="36">
        <f t="shared" si="4"/>
        <v>79.099999999999994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28.66</v>
      </c>
      <c r="BF6" s="36">
        <f t="shared" ref="BF6:BN6" si="7">IF(BF7="",NA(),BF7)</f>
        <v>25.42</v>
      </c>
      <c r="BG6" s="36">
        <f t="shared" si="7"/>
        <v>22.51</v>
      </c>
      <c r="BH6" s="36">
        <f t="shared" si="7"/>
        <v>19.54</v>
      </c>
      <c r="BI6" s="36">
        <f t="shared" si="7"/>
        <v>16.63</v>
      </c>
      <c r="BJ6" s="36">
        <f t="shared" si="7"/>
        <v>1134.67</v>
      </c>
      <c r="BK6" s="36">
        <f t="shared" si="7"/>
        <v>1144.79</v>
      </c>
      <c r="BL6" s="36">
        <f t="shared" si="7"/>
        <v>1061.58</v>
      </c>
      <c r="BM6" s="36">
        <f t="shared" si="7"/>
        <v>1007.7</v>
      </c>
      <c r="BN6" s="36">
        <f t="shared" si="7"/>
        <v>1018.52</v>
      </c>
      <c r="BO6" s="35" t="str">
        <f>IF(BO7="","",IF(BO7="-","【-】","【"&amp;SUBSTITUTE(TEXT(BO7,"#,##0.00"),"-","△")&amp;"】"))</f>
        <v>【1,084.05】</v>
      </c>
      <c r="BP6" s="36">
        <f>IF(BP7="",NA(),BP7)</f>
        <v>105.43</v>
      </c>
      <c r="BQ6" s="36">
        <f t="shared" ref="BQ6:BY6" si="8">IF(BQ7="",NA(),BQ7)</f>
        <v>101.49</v>
      </c>
      <c r="BR6" s="36">
        <f t="shared" si="8"/>
        <v>97.57</v>
      </c>
      <c r="BS6" s="36">
        <f t="shared" si="8"/>
        <v>90.4</v>
      </c>
      <c r="BT6" s="36">
        <f t="shared" si="8"/>
        <v>87.8</v>
      </c>
      <c r="BU6" s="36">
        <f t="shared" si="8"/>
        <v>40.6</v>
      </c>
      <c r="BV6" s="36">
        <f t="shared" si="8"/>
        <v>56.04</v>
      </c>
      <c r="BW6" s="36">
        <f t="shared" si="8"/>
        <v>58.52</v>
      </c>
      <c r="BX6" s="36">
        <f t="shared" si="8"/>
        <v>59.22</v>
      </c>
      <c r="BY6" s="36">
        <f t="shared" si="8"/>
        <v>58.79</v>
      </c>
      <c r="BZ6" s="35" t="str">
        <f>IF(BZ7="","",IF(BZ7="-","【-】","【"&amp;SUBSTITUTE(TEXT(BZ7,"#,##0.00"),"-","△")&amp;"】"))</f>
        <v>【53.46】</v>
      </c>
      <c r="CA6" s="36">
        <f>IF(CA7="",NA(),CA7)</f>
        <v>75.849999999999994</v>
      </c>
      <c r="CB6" s="36">
        <f t="shared" ref="CB6:CJ6" si="9">IF(CB7="",NA(),CB7)</f>
        <v>77.67</v>
      </c>
      <c r="CC6" s="36">
        <f t="shared" si="9"/>
        <v>80.2</v>
      </c>
      <c r="CD6" s="36">
        <f t="shared" si="9"/>
        <v>88.43</v>
      </c>
      <c r="CE6" s="36">
        <f t="shared" si="9"/>
        <v>90.77</v>
      </c>
      <c r="CF6" s="36">
        <f t="shared" si="9"/>
        <v>440.03</v>
      </c>
      <c r="CG6" s="36">
        <f t="shared" si="9"/>
        <v>304.35000000000002</v>
      </c>
      <c r="CH6" s="36">
        <f t="shared" si="9"/>
        <v>296.3</v>
      </c>
      <c r="CI6" s="36">
        <f t="shared" si="9"/>
        <v>292.89999999999998</v>
      </c>
      <c r="CJ6" s="36">
        <f t="shared" si="9"/>
        <v>298.25</v>
      </c>
      <c r="CK6" s="35" t="str">
        <f>IF(CK7="","",IF(CK7="-","【-】","【"&amp;SUBSTITUTE(TEXT(CK7,"#,##0.00"),"-","△")&amp;"】"))</f>
        <v>【300.47】</v>
      </c>
      <c r="CL6" s="36">
        <f>IF(CL7="",NA(),CL7)</f>
        <v>284.48</v>
      </c>
      <c r="CM6" s="36">
        <f t="shared" ref="CM6:CU6" si="10">IF(CM7="",NA(),CM7)</f>
        <v>38.74</v>
      </c>
      <c r="CN6" s="36">
        <f t="shared" si="10"/>
        <v>39.78</v>
      </c>
      <c r="CO6" s="36">
        <f t="shared" si="10"/>
        <v>43.48</v>
      </c>
      <c r="CP6" s="36">
        <f t="shared" si="10"/>
        <v>37.08</v>
      </c>
      <c r="CQ6" s="36">
        <f t="shared" si="10"/>
        <v>57.29</v>
      </c>
      <c r="CR6" s="36">
        <f t="shared" si="10"/>
        <v>55.9</v>
      </c>
      <c r="CS6" s="36">
        <f t="shared" si="10"/>
        <v>57.3</v>
      </c>
      <c r="CT6" s="36">
        <f t="shared" si="10"/>
        <v>56.76</v>
      </c>
      <c r="CU6" s="36">
        <f t="shared" si="10"/>
        <v>56.04</v>
      </c>
      <c r="CV6" s="35" t="str">
        <f>IF(CV7="","",IF(CV7="-","【-】","【"&amp;SUBSTITUTE(TEXT(CV7,"#,##0.00"),"-","△")&amp;"】"))</f>
        <v>【54.90】</v>
      </c>
      <c r="CW6" s="36">
        <f>IF(CW7="",NA(),CW7)</f>
        <v>70.849999999999994</v>
      </c>
      <c r="CX6" s="36">
        <f t="shared" ref="CX6:DF6" si="11">IF(CX7="",NA(),CX7)</f>
        <v>68.34</v>
      </c>
      <c r="CY6" s="36">
        <f t="shared" si="11"/>
        <v>66.3</v>
      </c>
      <c r="CZ6" s="36">
        <f t="shared" si="11"/>
        <v>58.47</v>
      </c>
      <c r="DA6" s="36">
        <f t="shared" si="11"/>
        <v>66.599999999999994</v>
      </c>
      <c r="DB6" s="36">
        <f t="shared" si="11"/>
        <v>73.69</v>
      </c>
      <c r="DC6" s="36">
        <f t="shared" si="11"/>
        <v>73.28</v>
      </c>
      <c r="DD6" s="36">
        <f t="shared" si="11"/>
        <v>72.42</v>
      </c>
      <c r="DE6" s="36">
        <f t="shared" si="11"/>
        <v>73.069999999999993</v>
      </c>
      <c r="DF6" s="36">
        <f t="shared" si="11"/>
        <v>72.78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0.65</v>
      </c>
      <c r="EJ6" s="36">
        <f t="shared" si="14"/>
        <v>0.53</v>
      </c>
      <c r="EK6" s="36">
        <f t="shared" si="14"/>
        <v>0.72</v>
      </c>
      <c r="EL6" s="36">
        <f t="shared" si="14"/>
        <v>0.53</v>
      </c>
      <c r="EM6" s="36">
        <f t="shared" si="14"/>
        <v>0.71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2">
      <c r="A7" s="29"/>
      <c r="B7" s="38">
        <v>2019</v>
      </c>
      <c r="C7" s="38">
        <v>104442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97.12</v>
      </c>
      <c r="Q7" s="39">
        <v>1320</v>
      </c>
      <c r="R7" s="39">
        <v>3264</v>
      </c>
      <c r="S7" s="39">
        <v>85.25</v>
      </c>
      <c r="T7" s="39">
        <v>38.29</v>
      </c>
      <c r="U7" s="39">
        <v>3170</v>
      </c>
      <c r="V7" s="39">
        <v>62.2</v>
      </c>
      <c r="W7" s="39">
        <v>50.96</v>
      </c>
      <c r="X7" s="39">
        <v>103.7</v>
      </c>
      <c r="Y7" s="39">
        <v>103.4</v>
      </c>
      <c r="Z7" s="39">
        <v>101.67</v>
      </c>
      <c r="AA7" s="39">
        <v>96.87</v>
      </c>
      <c r="AB7" s="39">
        <v>98.23</v>
      </c>
      <c r="AC7" s="39">
        <v>76.27</v>
      </c>
      <c r="AD7" s="39">
        <v>77.56</v>
      </c>
      <c r="AE7" s="39">
        <v>78.510000000000005</v>
      </c>
      <c r="AF7" s="39">
        <v>77.91</v>
      </c>
      <c r="AG7" s="39">
        <v>79.099999999999994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28.66</v>
      </c>
      <c r="BF7" s="39">
        <v>25.42</v>
      </c>
      <c r="BG7" s="39">
        <v>22.51</v>
      </c>
      <c r="BH7" s="39">
        <v>19.54</v>
      </c>
      <c r="BI7" s="39">
        <v>16.63</v>
      </c>
      <c r="BJ7" s="39">
        <v>1134.67</v>
      </c>
      <c r="BK7" s="39">
        <v>1144.79</v>
      </c>
      <c r="BL7" s="39">
        <v>1061.58</v>
      </c>
      <c r="BM7" s="39">
        <v>1007.7</v>
      </c>
      <c r="BN7" s="39">
        <v>1018.52</v>
      </c>
      <c r="BO7" s="39">
        <v>1084.05</v>
      </c>
      <c r="BP7" s="39">
        <v>105.43</v>
      </c>
      <c r="BQ7" s="39">
        <v>101.49</v>
      </c>
      <c r="BR7" s="39">
        <v>97.57</v>
      </c>
      <c r="BS7" s="39">
        <v>90.4</v>
      </c>
      <c r="BT7" s="39">
        <v>87.8</v>
      </c>
      <c r="BU7" s="39">
        <v>40.6</v>
      </c>
      <c r="BV7" s="39">
        <v>56.04</v>
      </c>
      <c r="BW7" s="39">
        <v>58.52</v>
      </c>
      <c r="BX7" s="39">
        <v>59.22</v>
      </c>
      <c r="BY7" s="39">
        <v>58.79</v>
      </c>
      <c r="BZ7" s="39">
        <v>53.46</v>
      </c>
      <c r="CA7" s="39">
        <v>75.849999999999994</v>
      </c>
      <c r="CB7" s="39">
        <v>77.67</v>
      </c>
      <c r="CC7" s="39">
        <v>80.2</v>
      </c>
      <c r="CD7" s="39">
        <v>88.43</v>
      </c>
      <c r="CE7" s="39">
        <v>90.77</v>
      </c>
      <c r="CF7" s="39">
        <v>440.03</v>
      </c>
      <c r="CG7" s="39">
        <v>304.35000000000002</v>
      </c>
      <c r="CH7" s="39">
        <v>296.3</v>
      </c>
      <c r="CI7" s="39">
        <v>292.89999999999998</v>
      </c>
      <c r="CJ7" s="39">
        <v>298.25</v>
      </c>
      <c r="CK7" s="39">
        <v>300.47000000000003</v>
      </c>
      <c r="CL7" s="39">
        <v>284.48</v>
      </c>
      <c r="CM7" s="39">
        <v>38.74</v>
      </c>
      <c r="CN7" s="39">
        <v>39.78</v>
      </c>
      <c r="CO7" s="39">
        <v>43.48</v>
      </c>
      <c r="CP7" s="39">
        <v>37.08</v>
      </c>
      <c r="CQ7" s="39">
        <v>57.29</v>
      </c>
      <c r="CR7" s="39">
        <v>55.9</v>
      </c>
      <c r="CS7" s="39">
        <v>57.3</v>
      </c>
      <c r="CT7" s="39">
        <v>56.76</v>
      </c>
      <c r="CU7" s="39">
        <v>56.04</v>
      </c>
      <c r="CV7" s="39">
        <v>54.9</v>
      </c>
      <c r="CW7" s="39">
        <v>70.849999999999994</v>
      </c>
      <c r="CX7" s="39">
        <v>68.34</v>
      </c>
      <c r="CY7" s="39">
        <v>66.3</v>
      </c>
      <c r="CZ7" s="39">
        <v>58.47</v>
      </c>
      <c r="DA7" s="39">
        <v>66.599999999999994</v>
      </c>
      <c r="DB7" s="39">
        <v>73.69</v>
      </c>
      <c r="DC7" s="39">
        <v>73.28</v>
      </c>
      <c r="DD7" s="39">
        <v>72.42</v>
      </c>
      <c r="DE7" s="39">
        <v>73.069999999999993</v>
      </c>
      <c r="DF7" s="39">
        <v>72.78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0.65</v>
      </c>
      <c r="EJ7" s="39">
        <v>0.53</v>
      </c>
      <c r="EK7" s="39">
        <v>0.72</v>
      </c>
      <c r="EL7" s="39">
        <v>0.53</v>
      </c>
      <c r="EM7" s="39">
        <v>0.71</v>
      </c>
      <c r="EN7" s="39">
        <v>0.56000000000000005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2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2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2020-12-04T02:19:38Z</dcterms:created>
  <dcterms:modified xsi:type="dcterms:W3CDTF">2021-01-28T23:57:12Z</dcterms:modified>
  <cp:category/>
</cp:coreProperties>
</file>