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6 片品村□\"/>
    </mc:Choice>
  </mc:AlternateContent>
  <xr:revisionPtr revIDLastSave="0" documentId="13_ncr:1_{492D6DEE-26FE-4596-8433-4FAE82383197}" xr6:coauthVersionLast="36" xr6:coauthVersionMax="36" xr10:uidLastSave="{00000000-0000-0000-0000-000000000000}"/>
  <workbookProtection workbookAlgorithmName="SHA-512" workbookHashValue="Xk+9E4Z4loLQUt2doWhfyymfZhsRmrjqWQP7YVPm2Tmuat8ChGFFAR9hyH95twu9w8JQHDGEzxhVhtej3FcwtQ==" workbookSaltValue="MpTQ0527ebgi6LQoQrlKKQ==" workbookSpinCount="100000" lockStructure="1"/>
  <bookViews>
    <workbookView xWindow="0" yWindow="0" windowWidth="8790" windowHeight="527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R6" i="5"/>
  <c r="AL8" i="4" s="1"/>
  <c r="Q6" i="5"/>
  <c r="P6" i="5"/>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B10" i="4"/>
  <c r="AT8" i="4"/>
  <c r="AD8" i="4"/>
  <c r="W8" i="4"/>
  <c r="P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<sst xmlns="http://schemas.openxmlformats.org/spreadsheetml/2006/main" count="233" uniqueCount="117">
  <si>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</si>
  <si>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</si>
  <si>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</si>
  <si>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</si>
  <si>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</si>
  <si>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</si>
  <si>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</si>
  <si>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</si>
  <si>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</si>
  <si>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</si>
  <si>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</si>
  <si>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</si>
  <si>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</si>
  <si>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</si>
  <si>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</si>
  <si>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</si>
  <si>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</si>
  <si>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</si>
  <si>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</si>
  <si>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</si>
  <si>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</si>
  <si>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</si>
  <si>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</si>
  <si>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</si>
  <si>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</si>
  <si>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</si>
  <si>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</si>
  <si>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</si>
  <si>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</si>
  <si>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</si>
  <si>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</si>
  <si>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</si>
  <si>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</si>
  <si>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</si>
  <si>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</si>
  <si>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</si>
  <si>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</si>
  <si>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</si>
  <si>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</si>
  <si>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</si>
  <si>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</si>
  <si>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</si>
  <si>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</si>
  <si>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</si>
  <si>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</si>
  <si>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</si>
  <si>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</si>
  <si>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</si>
  <si>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</si>
  <si>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</si>
  <si>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</si>
  <si>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</si>
  <si>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</si>
  <si>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</si>
  <si>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</si>
  <si>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</si>
  <si>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</si>
  <si>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</si>
  <si>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</si>
  <si>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</si>
  <si>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</si>
  <si>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</si>
  <si>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</si>
  <si>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</si>
  <si>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</si>
  <si>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</si>
  <si>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</si>
  <si>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</si>
  <si>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</si>
  <si>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</si>
  <si>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</si>
  <si>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</si>
  <si>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</si>
  <si>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</si>
  <si>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</si>
  <si>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</si>
  <si>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</si>
  <si>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</si>
  <si>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</si>
  <si>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</si>
  <si>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</si>
  <si>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</si>
  <si>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</si>
  <si>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</si>
  <si>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</si>
  <si>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</si>
  <si>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</si>
  <si>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</si>
  <si>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</si>
  <si>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</si>
  <si>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</si>
  <si>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</si>
  <si>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</si>
  <si>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</si>
  <si>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</si>
  <si>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</si>
  <si>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</si>
  <si>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</si>
  <si>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</si>
  <si>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</si>
  <si>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</si>
  <si>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</si>
  <si>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</si>
  <si>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</si>
  <si>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</si>
  <si>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</si>
  <si>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</si>
  <si>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</si>
  <si>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</si>
  <si>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</si>
  <si>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</si>
  <si>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</si>
  <si>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</si>
  <si>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</si>
  <si>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比較分析数値には、大きな変動はなく経営状態は安定しているが、今後も収支のバランスの取れた健全な経営を目指し、財源の確保や経費節減など取り組んで行きたい。
水道施設は、安心・安全な水道水を供給するための重要な施設です。老朽化による更新に向けて、施設全体の状況を整理し計画的に進めて行かなければならない。</t>
    <rPh sb="0" eb="2">
      <t>ヒカク</t>
    </rPh>
    <rPh sb="2" eb="4">
      <t>ブンセキ</t>
    </rPh>
    <rPh sb="4" eb="6">
      <t>スウチ</t>
    </rPh>
    <rPh sb="9" eb="10">
      <t>オオ</t>
    </rPh>
    <rPh sb="12" eb="14">
      <t>ヘンドウ</t>
    </rPh>
    <rPh sb="17" eb="19">
      <t>ケイエイ</t>
    </rPh>
    <rPh sb="19" eb="21">
      <t>ジョウタイ</t>
    </rPh>
    <rPh sb="22" eb="24">
      <t>アンテイ</t>
    </rPh>
    <rPh sb="30" eb="32">
      <t>コンゴ</t>
    </rPh>
    <rPh sb="33" eb="35">
      <t>シュウシ</t>
    </rPh>
    <rPh sb="41" eb="42">
      <t>ト</t>
    </rPh>
    <rPh sb="44" eb="46">
      <t>ケンゼン</t>
    </rPh>
    <rPh sb="47" eb="49">
      <t>ケイエイ</t>
    </rPh>
    <rPh sb="50" eb="52">
      <t>メザ</t>
    </rPh>
    <rPh sb="54" eb="56">
      <t>ザイゲン</t>
    </rPh>
    <rPh sb="57" eb="59">
      <t>カクホ</t>
    </rPh>
    <rPh sb="60" eb="62">
      <t>ケイヒ</t>
    </rPh>
    <rPh sb="62" eb="64">
      <t>セツゲン</t>
    </rPh>
    <rPh sb="66" eb="67">
      <t>ト</t>
    </rPh>
    <rPh sb="68" eb="69">
      <t>ク</t>
    </rPh>
    <rPh sb="71" eb="72">
      <t>イ</t>
    </rPh>
    <rPh sb="77" eb="79">
      <t>スイドウ</t>
    </rPh>
    <rPh sb="79" eb="81">
      <t>シセツ</t>
    </rPh>
    <rPh sb="83" eb="85">
      <t>アンシン</t>
    </rPh>
    <rPh sb="86" eb="88">
      <t>アンゼン</t>
    </rPh>
    <rPh sb="89" eb="91">
      <t>スイドウ</t>
    </rPh>
    <rPh sb="91" eb="92">
      <t>スイ</t>
    </rPh>
    <rPh sb="93" eb="95">
      <t>キョウキュウ</t>
    </rPh>
    <rPh sb="100" eb="102">
      <t>ジュウヨウ</t>
    </rPh>
    <rPh sb="103" eb="105">
      <t>シセツ</t>
    </rPh>
    <rPh sb="114" eb="116">
      <t>コウシン</t>
    </rPh>
    <rPh sb="117" eb="118">
      <t>ム</t>
    </rPh>
    <rPh sb="121" eb="123">
      <t>シセツ</t>
    </rPh>
    <rPh sb="123" eb="125">
      <t>ゼンタイ</t>
    </rPh>
    <rPh sb="126" eb="128">
      <t>ジョウキョウ</t>
    </rPh>
    <rPh sb="129" eb="131">
      <t>セイリ</t>
    </rPh>
    <rPh sb="132" eb="135">
      <t>ケイカクテキ</t>
    </rPh>
    <rPh sb="136" eb="137">
      <t>スス</t>
    </rPh>
    <rPh sb="139" eb="140">
      <t>イ</t>
    </rPh>
    <phoneticPr fontId="16"/>
  </si>
  <si>
    <t>③管路更新率
漏水発生管路について随時更新をしているが、これから老朽化を迎える施設や管路の計画的な更新が必要であり課題である。</t>
    <rPh sb="1" eb="2">
      <t>カン</t>
    </rPh>
    <rPh sb="2" eb="3">
      <t>ロ</t>
    </rPh>
    <rPh sb="3" eb="5">
      <t>コウシン</t>
    </rPh>
    <rPh sb="5" eb="6">
      <t>リツ</t>
    </rPh>
    <rPh sb="7" eb="9">
      <t>ロウスイ</t>
    </rPh>
    <rPh sb="9" eb="11">
      <t>ハッセイ</t>
    </rPh>
    <rPh sb="11" eb="13">
      <t>カンロ</t>
    </rPh>
    <rPh sb="17" eb="19">
      <t>ズイジ</t>
    </rPh>
    <rPh sb="19" eb="21">
      <t>コウシン</t>
    </rPh>
    <rPh sb="32" eb="35">
      <t>ロウキュウカ</t>
    </rPh>
    <rPh sb="36" eb="37">
      <t>ムカ</t>
    </rPh>
    <rPh sb="39" eb="41">
      <t>シセツ</t>
    </rPh>
    <rPh sb="42" eb="43">
      <t>カン</t>
    </rPh>
    <rPh sb="43" eb="44">
      <t>ロ</t>
    </rPh>
    <rPh sb="45" eb="48">
      <t>ケイカクテキ</t>
    </rPh>
    <rPh sb="49" eb="51">
      <t>コウシン</t>
    </rPh>
    <rPh sb="52" eb="54">
      <t>ヒツヨウ</t>
    </rPh>
    <rPh sb="57" eb="59">
      <t>カダイ</t>
    </rPh>
    <phoneticPr fontId="16"/>
  </si>
  <si>
    <t>①収益的収支比率
比率が１００％を越えており経営状態は、ほぼ良好と言え、収益で費用が賄えている。今後も健全な経営を続けていくための努力をしたい。
④企業債残高対給水収益比率
企業債残高が経営に与える影響からみた財務状況は比率は小さく安全性は高いと判断されます。また残高も年々減少している。
⑤料金回収率
回収率が１００％を越えている事から、給水に係る費用は水道料金収入で賄われていると言える。また料金水準もほぼ適切と言える。
⑥給水原価
料金収入対象となる１立方メートル当たりの給水費用は昨年度より多少上がったが継続的にも、安定しており効率性も良いと言える。
⑦施設利用率
一般的に数値が高い方が望ましいと言われるが例年低い数値である。人口減少や季節による需要もあるが、施設規模等を見直し効率的な施設運用を図って行く必要がある。
⑧有収率
有収率は１００％に近い高い数値であり、料金対象になる水量が収益に反映されていると言え、また有収率が高いと漏水量が少ないとも言える。今後も有収率の向上対策が必要である。</t>
    <rPh sb="1" eb="3">
      <t>シュウエキ</t>
    </rPh>
    <rPh sb="3" eb="4">
      <t>テキ</t>
    </rPh>
    <rPh sb="4" eb="6">
      <t>シュウシ</t>
    </rPh>
    <rPh sb="6" eb="8">
      <t>ヒリツ</t>
    </rPh>
    <rPh sb="9" eb="11">
      <t>ヒリツ</t>
    </rPh>
    <rPh sb="17" eb="18">
      <t>コ</t>
    </rPh>
    <rPh sb="22" eb="24">
      <t>ケイエイ</t>
    </rPh>
    <rPh sb="24" eb="26">
      <t>ジョウタイ</t>
    </rPh>
    <rPh sb="30" eb="32">
      <t>リョウコウ</t>
    </rPh>
    <rPh sb="33" eb="34">
      <t>イ</t>
    </rPh>
    <rPh sb="36" eb="38">
      <t>シュウエキ</t>
    </rPh>
    <rPh sb="39" eb="41">
      <t>ヒヨウ</t>
    </rPh>
    <rPh sb="42" eb="43">
      <t>マカナ</t>
    </rPh>
    <rPh sb="48" eb="50">
      <t>コンゴ</t>
    </rPh>
    <rPh sb="51" eb="53">
      <t>ケンゼン</t>
    </rPh>
    <rPh sb="54" eb="56">
      <t>ケイエイ</t>
    </rPh>
    <rPh sb="57" eb="58">
      <t>ツヅ</t>
    </rPh>
    <rPh sb="65" eb="67">
      <t>ドリョク</t>
    </rPh>
    <rPh sb="74" eb="76">
      <t>キギョウ</t>
    </rPh>
    <rPh sb="76" eb="77">
      <t>サイ</t>
    </rPh>
    <rPh sb="77" eb="79">
      <t>ザンダカ</t>
    </rPh>
    <rPh sb="79" eb="80">
      <t>タイ</t>
    </rPh>
    <rPh sb="80" eb="82">
      <t>キュウスイ</t>
    </rPh>
    <rPh sb="82" eb="84">
      <t>シュウエキ</t>
    </rPh>
    <rPh sb="84" eb="86">
      <t>ヒリツ</t>
    </rPh>
    <rPh sb="87" eb="89">
      <t>キギョウ</t>
    </rPh>
    <rPh sb="89" eb="90">
      <t>サイ</t>
    </rPh>
    <rPh sb="90" eb="92">
      <t>ザンダカ</t>
    </rPh>
    <rPh sb="93" eb="95">
      <t>ケイエイ</t>
    </rPh>
    <rPh sb="96" eb="97">
      <t>アタ</t>
    </rPh>
    <rPh sb="99" eb="101">
      <t>エイキョウ</t>
    </rPh>
    <rPh sb="105" eb="107">
      <t>ザイム</t>
    </rPh>
    <rPh sb="107" eb="109">
      <t>ジョウキョウ</t>
    </rPh>
    <rPh sb="110" eb="112">
      <t>ヒリツ</t>
    </rPh>
    <rPh sb="113" eb="114">
      <t>チイ</t>
    </rPh>
    <rPh sb="116" eb="119">
      <t>アンゼンセイ</t>
    </rPh>
    <rPh sb="120" eb="121">
      <t>タカ</t>
    </rPh>
    <rPh sb="123" eb="125">
      <t>ハンダン</t>
    </rPh>
    <rPh sb="132" eb="134">
      <t>ザンダカ</t>
    </rPh>
    <rPh sb="135" eb="137">
      <t>ネンネン</t>
    </rPh>
    <rPh sb="137" eb="139">
      <t>ゲンショウ</t>
    </rPh>
    <rPh sb="146" eb="148">
      <t>リョウキン</t>
    </rPh>
    <rPh sb="148" eb="151">
      <t>カイシュウリツ</t>
    </rPh>
    <rPh sb="152" eb="155">
      <t>カイシュウリツ</t>
    </rPh>
    <rPh sb="161" eb="162">
      <t>コ</t>
    </rPh>
    <rPh sb="166" eb="167">
      <t>コト</t>
    </rPh>
    <rPh sb="170" eb="172">
      <t>キュウスイ</t>
    </rPh>
    <rPh sb="173" eb="174">
      <t>カカ</t>
    </rPh>
    <rPh sb="175" eb="177">
      <t>ヒヨウ</t>
    </rPh>
    <rPh sb="178" eb="180">
      <t>スイドウ</t>
    </rPh>
    <rPh sb="180" eb="182">
      <t>リョウキン</t>
    </rPh>
    <rPh sb="182" eb="184">
      <t>シュウニュウ</t>
    </rPh>
    <rPh sb="185" eb="186">
      <t>マカナ</t>
    </rPh>
    <rPh sb="192" eb="193">
      <t>イ</t>
    </rPh>
    <rPh sb="198" eb="200">
      <t>リョウキン</t>
    </rPh>
    <rPh sb="200" eb="202">
      <t>スイジュン</t>
    </rPh>
    <rPh sb="205" eb="207">
      <t>テキセツ</t>
    </rPh>
    <rPh sb="208" eb="209">
      <t>イ</t>
    </rPh>
    <rPh sb="214" eb="216">
      <t>キュウスイ</t>
    </rPh>
    <rPh sb="216" eb="218">
      <t>ゲンカ</t>
    </rPh>
    <rPh sb="219" eb="221">
      <t>リョウキン</t>
    </rPh>
    <rPh sb="221" eb="223">
      <t>シュウニュウ</t>
    </rPh>
    <rPh sb="223" eb="225">
      <t>タイショウ</t>
    </rPh>
    <rPh sb="229" eb="231">
      <t>リッポウ</t>
    </rPh>
    <rPh sb="235" eb="236">
      <t>ア</t>
    </rPh>
    <rPh sb="239" eb="241">
      <t>キュウスイ</t>
    </rPh>
    <rPh sb="241" eb="243">
      <t>ヒヨウ</t>
    </rPh>
    <rPh sb="244" eb="247">
      <t>サクネンド</t>
    </rPh>
    <rPh sb="249" eb="251">
      <t>タショウ</t>
    </rPh>
    <rPh sb="251" eb="252">
      <t>ア</t>
    </rPh>
    <rPh sb="256" eb="259">
      <t>ケイゾクテキ</t>
    </rPh>
    <rPh sb="262" eb="264">
      <t>アンテイ</t>
    </rPh>
    <rPh sb="268" eb="271">
      <t>コウリツセイ</t>
    </rPh>
    <rPh sb="272" eb="273">
      <t>ヨ</t>
    </rPh>
    <rPh sb="275" eb="276">
      <t>イ</t>
    </rPh>
    <rPh sb="281" eb="283">
      <t>シセツ</t>
    </rPh>
    <rPh sb="283" eb="285">
      <t>リヨウ</t>
    </rPh>
    <rPh sb="285" eb="286">
      <t>リツ</t>
    </rPh>
    <rPh sb="287" eb="289">
      <t>イッパン</t>
    </rPh>
    <rPh sb="289" eb="290">
      <t>テキ</t>
    </rPh>
    <rPh sb="291" eb="293">
      <t>スウチ</t>
    </rPh>
    <rPh sb="294" eb="295">
      <t>タカ</t>
    </rPh>
    <rPh sb="296" eb="297">
      <t>ホウ</t>
    </rPh>
    <rPh sb="298" eb="299">
      <t>ノゾ</t>
    </rPh>
    <rPh sb="303" eb="304">
      <t>イ</t>
    </rPh>
    <rPh sb="308" eb="310">
      <t>レイネン</t>
    </rPh>
    <rPh sb="310" eb="311">
      <t>ヒク</t>
    </rPh>
    <rPh sb="312" eb="314">
      <t>スウチ</t>
    </rPh>
    <rPh sb="318" eb="320">
      <t>ジンコウ</t>
    </rPh>
    <rPh sb="320" eb="322">
      <t>ゲンショウ</t>
    </rPh>
    <rPh sb="323" eb="325">
      <t>キセツ</t>
    </rPh>
    <rPh sb="328" eb="330">
      <t>ジュヨウ</t>
    </rPh>
    <rPh sb="335" eb="337">
      <t>シセツ</t>
    </rPh>
    <rPh sb="337" eb="339">
      <t>キボ</t>
    </rPh>
    <rPh sb="339" eb="340">
      <t>トウ</t>
    </rPh>
    <rPh sb="341" eb="343">
      <t>ミナオ</t>
    </rPh>
    <rPh sb="344" eb="347">
      <t>コウリツテキ</t>
    </rPh>
    <rPh sb="348" eb="350">
      <t>シセツ</t>
    </rPh>
    <rPh sb="350" eb="352">
      <t>ウンヨウ</t>
    </rPh>
    <rPh sb="353" eb="354">
      <t>ハカ</t>
    </rPh>
    <rPh sb="356" eb="357">
      <t>イ</t>
    </rPh>
    <rPh sb="358" eb="36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</si>
</sst>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0.25</c:v>
                </c:pt>
                <c:pt idx="3" formatCode="#,##0.00;&quot;△&quot;#,##0.00;&quot;-&quot;">
                  <c:v>0.14000000000000001</c:v>
                </c:pt>
                <c:pt idx="4" formatCode="#,##0.00;&quot;△&quot;#,##0.00;&quot;-&quot;">
                  <c:v>0.37</c:v>
                </c:pt>
              </c:numCache>
            </c:numRef>
          </c:val>
          <c:extLst>
            <c:ext xmlns:c16="http://schemas.microsoft.com/office/drawing/2014/chart" uri="{C3380CC4-5D6E-409C-BE32-E72D297353CC}">
              <c16:uniqueId val="{00000000-7BAF-4BB9-903D-8C22E4B7357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7BAF-4BB9-903D-8C22E4B7357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18.73</c:v>
                </c:pt>
                <c:pt idx="1">
                  <c:v>18.399999999999999</c:v>
                </c:pt>
                <c:pt idx="2">
                  <c:v>17.399999999999999</c:v>
                </c:pt>
                <c:pt idx="3">
                  <c:v>16.61</c:v>
                </c:pt>
                <c:pt idx="4">
                  <c:v>16.100000000000001</c:v>
                </c:pt>
              </c:numCache>
            </c:numRef>
          </c:val>
          <c:extLst>
            <c:ext xmlns:c16="http://schemas.microsoft.com/office/drawing/2014/chart" uri="{C3380CC4-5D6E-409C-BE32-E72D297353CC}">
              <c16:uniqueId val="{00000000-FD52-4D10-BFE5-0555E00090A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FD52-4D10-BFE5-0555E00090A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92.66</c:v>
                </c:pt>
                <c:pt idx="1">
                  <c:v>93.97</c:v>
                </c:pt>
                <c:pt idx="2">
                  <c:v>93.62</c:v>
                </c:pt>
                <c:pt idx="3">
                  <c:v>93.32</c:v>
                </c:pt>
                <c:pt idx="4">
                  <c:v>93.62</c:v>
                </c:pt>
              </c:numCache>
            </c:numRef>
          </c:val>
          <c:extLst>
            <c:ext xmlns:c16="http://schemas.microsoft.com/office/drawing/2014/chart" uri="{C3380CC4-5D6E-409C-BE32-E72D297353CC}">
              <c16:uniqueId val="{00000000-BE4B-4189-9B1F-FD7CD7B3363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BE4B-4189-9B1F-FD7CD7B3363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135.79</c:v>
                </c:pt>
                <c:pt idx="1">
                  <c:v>134.33000000000001</c:v>
                </c:pt>
                <c:pt idx="2">
                  <c:v>149.59</c:v>
                </c:pt>
                <c:pt idx="3">
                  <c:v>160.08000000000001</c:v>
                </c:pt>
                <c:pt idx="4">
                  <c:v>127.49</c:v>
                </c:pt>
              </c:numCache>
            </c:numRef>
          </c:val>
          <c:extLst>
            <c:ext xmlns:c16="http://schemas.microsoft.com/office/drawing/2014/chart" uri="{C3380CC4-5D6E-409C-BE32-E72D297353CC}">
              <c16:uniqueId val="{00000000-5D51-4C3A-9E89-A2738BD6724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D51-4C3A-9E89-A2738BD6724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D2-4E75-AED8-EB4F42D0D0B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D2-4E75-AED8-EB4F42D0D0B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CF-4947-B9ED-E8CBF119E3A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CF-4947-B9ED-E8CBF119E3A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21-40AB-8493-22ACDE51580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21-40AB-8493-22ACDE51580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1-4360-983E-B2BD83F6352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1-4360-983E-B2BD83F6352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269.85000000000002</c:v>
                </c:pt>
                <c:pt idx="1">
                  <c:v>234.81</c:v>
                </c:pt>
                <c:pt idx="2">
                  <c:v>222.38</c:v>
                </c:pt>
                <c:pt idx="3">
                  <c:v>205.53</c:v>
                </c:pt>
                <c:pt idx="4">
                  <c:v>186.53</c:v>
                </c:pt>
              </c:numCache>
            </c:numRef>
          </c:val>
          <c:extLst>
            <c:ext xmlns:c16="http://schemas.microsoft.com/office/drawing/2014/chart" uri="{C3380CC4-5D6E-409C-BE32-E72D297353CC}">
              <c16:uniqueId val="{00000000-742F-412A-BE00-A2C56C3EE3B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742F-412A-BE00-A2C56C3EE3B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127.74</c:v>
                </c:pt>
                <c:pt idx="1">
                  <c:v>127.29</c:v>
                </c:pt>
                <c:pt idx="2">
                  <c:v>119.02</c:v>
                </c:pt>
                <c:pt idx="3">
                  <c:v>128.26</c:v>
                </c:pt>
                <c:pt idx="4">
                  <c:v>119.3</c:v>
                </c:pt>
              </c:numCache>
            </c:numRef>
          </c:val>
          <c:extLst>
            <c:ext xmlns:c16="http://schemas.microsoft.com/office/drawing/2014/chart" uri="{C3380CC4-5D6E-409C-BE32-E72D297353CC}">
              <c16:uniqueId val="{00000000-1BDA-44F6-8D80-B3621A81F86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1BDA-44F6-8D80-B3621A81F86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87.46</c:v>
                </c:pt>
                <c:pt idx="1">
                  <c:v>93.51</c:v>
                </c:pt>
                <c:pt idx="2">
                  <c:v>102.28</c:v>
                </c:pt>
                <c:pt idx="3">
                  <c:v>97.22</c:v>
                </c:pt>
                <c:pt idx="4">
                  <c:v>104.72</c:v>
                </c:pt>
              </c:numCache>
            </c:numRef>
          </c:val>
          <c:extLst>
            <c:ext xmlns:c16="http://schemas.microsoft.com/office/drawing/2014/chart" uri="{C3380CC4-5D6E-409C-BE32-E72D297353CC}">
              <c16:uniqueId val="{00000000-4A3D-4C8E-AB5B-8405ABD2991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4A3D-4C8E-AB5B-8405ABD2991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片品村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4371</v>
      </c>
      <c r="AM8" s="67"/>
      <c r="AN8" s="67"/>
      <c r="AO8" s="67"/>
      <c r="AP8" s="67"/>
      <c r="AQ8" s="67"/>
      <c r="AR8" s="67"/>
      <c r="AS8" s="67"/>
      <c r="AT8" s="66">
        <f>データ!$S$6</f>
        <v>391.76</v>
      </c>
      <c r="AU8" s="66"/>
      <c r="AV8" s="66"/>
      <c r="AW8" s="66"/>
      <c r="AX8" s="66"/>
      <c r="AY8" s="66"/>
      <c r="AZ8" s="66"/>
      <c r="BA8" s="66"/>
      <c r="BB8" s="66">
        <f>データ!$T$6</f>
        <v>11.16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95.58</v>
      </c>
      <c r="Q10" s="66"/>
      <c r="R10" s="66"/>
      <c r="S10" s="66"/>
      <c r="T10" s="66"/>
      <c r="U10" s="66"/>
      <c r="V10" s="66"/>
      <c r="W10" s="67">
        <f>データ!$Q$6</f>
        <v>2200</v>
      </c>
      <c r="X10" s="67"/>
      <c r="Y10" s="67"/>
      <c r="Z10" s="67"/>
      <c r="AA10" s="67"/>
      <c r="AB10" s="67"/>
      <c r="AC10" s="67"/>
      <c r="AD10" s="2"/>
      <c r="AE10" s="2"/>
      <c r="AF10" s="2"/>
      <c r="AG10" s="2"/>
      <c r="AH10" s="2"/>
      <c r="AI10" s="2"/>
      <c r="AJ10" s="2"/>
      <c r="AK10" s="2"/>
      <c r="AL10" s="67">
        <f>データ!$U$6</f>
        <v>4150</v>
      </c>
      <c r="AM10" s="67"/>
      <c r="AN10" s="67"/>
      <c r="AO10" s="67"/>
      <c r="AP10" s="67"/>
      <c r="AQ10" s="67"/>
      <c r="AR10" s="67"/>
      <c r="AS10" s="67"/>
      <c r="AT10" s="66">
        <f>データ!$V$6</f>
        <v>13.86</v>
      </c>
      <c r="AU10" s="66"/>
      <c r="AV10" s="66"/>
      <c r="AW10" s="66"/>
      <c r="AX10" s="66"/>
      <c r="AY10" s="66"/>
      <c r="AZ10" s="66"/>
      <c r="BA10" s="66"/>
      <c r="BB10" s="66">
        <f>データ!$W$6</f>
        <v>299.42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gg4qvjfONzh8+jA9OGk4f4TMRTYRjnfBCdORgmRmSW4CnXc7bLBx9SZSgu3pPvztq739jqkXvCV9Nnx3poM0OQ==" saltValue="77IoRAAZ2cNJ33ouWS4J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104434</v>
      </c>
      <c r="D6" s="34">
        <f t="shared" si="3"/>
        <v>47</v>
      </c>
      <c r="E6" s="34">
        <f t="shared" si="3"/>
        <v>1</v>
      </c>
      <c r="F6" s="34">
        <f t="shared" si="3"/>
        <v>0</v>
      </c>
      <c r="G6" s="34">
        <f t="shared" si="3"/>
        <v>0</v>
      </c>
      <c r="H6" s="34" t="str">
        <f t="shared" si="3"/>
        <v>群馬県　片品村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95.58</v>
      </c>
      <c r="Q6" s="35">
        <f t="shared" si="3"/>
        <v>2200</v>
      </c>
      <c r="R6" s="35">
        <f t="shared" si="3"/>
        <v>4371</v>
      </c>
      <c r="S6" s="35">
        <f t="shared" si="3"/>
        <v>391.76</v>
      </c>
      <c r="T6" s="35">
        <f t="shared" si="3"/>
        <v>11.16</v>
      </c>
      <c r="U6" s="35">
        <f t="shared" si="3"/>
        <v>4150</v>
      </c>
      <c r="V6" s="35">
        <f t="shared" si="3"/>
        <v>13.86</v>
      </c>
      <c r="W6" s="35">
        <f t="shared" si="3"/>
        <v>299.42</v>
      </c>
      <c r="X6" s="36">
        <f>IF(X7="",NA(),X7)</f>
        <v>135.79</v>
      </c>
      <c r="Y6" s="36">
        <f t="shared" ref="Y6:AG6" si="4">IF(Y7="",NA(),Y7)</f>
        <v>134.33000000000001</v>
      </c>
      <c r="Z6" s="36">
        <f t="shared" si="4"/>
        <v>149.59</v>
      </c>
      <c r="AA6" s="36">
        <f t="shared" si="4"/>
        <v>160.08000000000001</v>
      </c>
      <c r="AB6" s="36">
        <f t="shared" si="4"/>
        <v>127.49</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269.85000000000002</v>
      </c>
      <c r="BF6" s="36">
        <f t="shared" ref="BF6:BN6" si="7">IF(BF7="",NA(),BF7)</f>
        <v>234.81</v>
      </c>
      <c r="BG6" s="36">
        <f t="shared" si="7"/>
        <v>222.38</v>
      </c>
      <c r="BH6" s="36">
        <f t="shared" si="7"/>
        <v>205.53</v>
      </c>
      <c r="BI6" s="36">
        <f t="shared" si="7"/>
        <v>186.53</v>
      </c>
      <c r="BJ6" s="36">
        <f t="shared" si="7"/>
        <v>1134.67</v>
      </c>
      <c r="BK6" s="36">
        <f t="shared" si="7"/>
        <v>1144.79</v>
      </c>
      <c r="BL6" s="36">
        <f t="shared" si="7"/>
        <v>1061.58</v>
      </c>
      <c r="BM6" s="36">
        <f t="shared" si="7"/>
        <v>1007.7</v>
      </c>
      <c r="BN6" s="36">
        <f t="shared" si="7"/>
        <v>1018.52</v>
      </c>
      <c r="BO6" s="35" t="str">
        <f>IF(BO7="","",IF(BO7="-","【-】","【"&amp;SUBSTITUTE(TEXT(BO7,"#,##0.00"),"-","△")&amp;"】"))</f>
        <v>【1,084.05】</v>
      </c>
      <c r="BP6" s="36">
        <f>IF(BP7="",NA(),BP7)</f>
        <v>127.74</v>
      </c>
      <c r="BQ6" s="36">
        <f t="shared" ref="BQ6:BY6" si="8">IF(BQ7="",NA(),BQ7)</f>
        <v>127.29</v>
      </c>
      <c r="BR6" s="36">
        <f t="shared" si="8"/>
        <v>119.02</v>
      </c>
      <c r="BS6" s="36">
        <f t="shared" si="8"/>
        <v>128.26</v>
      </c>
      <c r="BT6" s="36">
        <f t="shared" si="8"/>
        <v>119.3</v>
      </c>
      <c r="BU6" s="36">
        <f t="shared" si="8"/>
        <v>40.6</v>
      </c>
      <c r="BV6" s="36">
        <f t="shared" si="8"/>
        <v>56.04</v>
      </c>
      <c r="BW6" s="36">
        <f t="shared" si="8"/>
        <v>58.52</v>
      </c>
      <c r="BX6" s="36">
        <f t="shared" si="8"/>
        <v>59.22</v>
      </c>
      <c r="BY6" s="36">
        <f t="shared" si="8"/>
        <v>58.79</v>
      </c>
      <c r="BZ6" s="35" t="str">
        <f>IF(BZ7="","",IF(BZ7="-","【-】","【"&amp;SUBSTITUTE(TEXT(BZ7,"#,##0.00"),"-","△")&amp;"】"))</f>
        <v>【53.46】</v>
      </c>
      <c r="CA6" s="36">
        <f>IF(CA7="",NA(),CA7)</f>
        <v>87.46</v>
      </c>
      <c r="CB6" s="36">
        <f t="shared" ref="CB6:CJ6" si="9">IF(CB7="",NA(),CB7)</f>
        <v>93.51</v>
      </c>
      <c r="CC6" s="36">
        <f t="shared" si="9"/>
        <v>102.28</v>
      </c>
      <c r="CD6" s="36">
        <f t="shared" si="9"/>
        <v>97.22</v>
      </c>
      <c r="CE6" s="36">
        <f t="shared" si="9"/>
        <v>104.72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18.73</v>
      </c>
      <c r="CM6" s="36">
        <f t="shared" ref="CM6:CU6" si="10">IF(CM7="",NA(),CM7)</f>
        <v>18.399999999999999</v>
      </c>
      <c r="CN6" s="36">
        <f t="shared" si="10"/>
        <v>17.399999999999999</v>
      </c>
      <c r="CO6" s="36">
        <f t="shared" si="10"/>
        <v>16.61</v>
      </c>
      <c r="CP6" s="36">
        <f t="shared" si="10"/>
        <v>16.100000000000001</v>
      </c>
      <c r="CQ6" s="36">
        <f t="shared" si="10"/>
        <v>57.29</v>
      </c>
      <c r="CR6" s="36">
        <f t="shared" si="10"/>
        <v>55.9</v>
      </c>
      <c r="CS6" s="36">
        <f t="shared" si="10"/>
        <v>57.3</v>
      </c>
      <c r="CT6" s="36">
        <f t="shared" si="10"/>
        <v>56.76</v>
      </c>
      <c r="CU6" s="36">
        <f t="shared" si="10"/>
        <v>56.04</v>
      </c>
      <c r="CV6" s="35" t="str">
        <f>IF(CV7="","",IF(CV7="-","【-】","【"&amp;SUBSTITUTE(TEXT(CV7,"#,##0.00"),"-","△")&amp;"】"))</f>
        <v>【54.90】</v>
      </c>
      <c r="CW6" s="36">
        <f>IF(CW7="",NA(),CW7)</f>
        <v>92.66</v>
      </c>
      <c r="CX6" s="36">
        <f t="shared" ref="CX6:DF6" si="11">IF(CX7="",NA(),CX7)</f>
        <v>93.97</v>
      </c>
      <c r="CY6" s="36">
        <f t="shared" si="11"/>
        <v>93.62</v>
      </c>
      <c r="CZ6" s="36">
        <f t="shared" si="11"/>
        <v>93.32</v>
      </c>
      <c r="DA6" s="36">
        <f t="shared" si="11"/>
        <v>93.62</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0.25</v>
      </c>
      <c r="EG6" s="36">
        <f t="shared" si="14"/>
        <v>0.14000000000000001</v>
      </c>
      <c r="EH6" s="36">
        <f t="shared" si="14"/>
        <v>0.37</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104434</v>
      </c>
      <c r="D7" s="38">
        <v>47</v>
      </c>
      <c r="E7" s="38">
        <v>1</v>
      </c>
      <c r="F7" s="38">
        <v>0</v>
      </c>
      <c r="G7" s="38">
        <v>0</v>
      </c>
      <c r="H7" s="38" t="s">
        <v>95</v>
      </c>
      <c r="I7" s="38" t="s">
        <v>96</v>
      </c>
      <c r="J7" s="38" t="s">
        <v>97</v>
      </c>
      <c r="K7" s="38" t="s">
        <v>98</v>
      </c>
      <c r="L7" s="38" t="s">
        <v>99</v>
      </c>
      <c r="M7" s="38" t="s">
        <v>100</v>
      </c>
      <c r="N7" s="39" t="s">
        <v>101</v>
      </c>
      <c r="O7" s="39" t="s">
        <v>102</v>
      </c>
      <c r="P7" s="39">
        <v>95.58</v>
      </c>
      <c r="Q7" s="39">
        <v>2200</v>
      </c>
      <c r="R7" s="39">
        <v>4371</v>
      </c>
      <c r="S7" s="39">
        <v>391.76</v>
      </c>
      <c r="T7" s="39">
        <v>11.16</v>
      </c>
      <c r="U7" s="39">
        <v>4150</v>
      </c>
      <c r="V7" s="39">
        <v>13.86</v>
      </c>
      <c r="W7" s="39">
        <v>299.42</v>
      </c>
      <c r="X7" s="39">
        <v>135.79</v>
      </c>
      <c r="Y7" s="39">
        <v>134.33000000000001</v>
      </c>
      <c r="Z7" s="39">
        <v>149.59</v>
      </c>
      <c r="AA7" s="39">
        <v>160.08000000000001</v>
      </c>
      <c r="AB7" s="39">
        <v>127.49</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269.85000000000002</v>
      </c>
      <c r="BF7" s="39">
        <v>234.81</v>
      </c>
      <c r="BG7" s="39">
        <v>222.38</v>
      </c>
      <c r="BH7" s="39">
        <v>205.53</v>
      </c>
      <c r="BI7" s="39">
        <v>186.53</v>
      </c>
      <c r="BJ7" s="39">
        <v>1134.67</v>
      </c>
      <c r="BK7" s="39">
        <v>1144.79</v>
      </c>
      <c r="BL7" s="39">
        <v>1061.58</v>
      </c>
      <c r="BM7" s="39">
        <v>1007.7</v>
      </c>
      <c r="BN7" s="39">
        <v>1018.52</v>
      </c>
      <c r="BO7" s="39">
        <v>1084.05</v>
      </c>
      <c r="BP7" s="39">
        <v>127.74</v>
      </c>
      <c r="BQ7" s="39">
        <v>127.29</v>
      </c>
      <c r="BR7" s="39">
        <v>119.02</v>
      </c>
      <c r="BS7" s="39">
        <v>128.26</v>
      </c>
      <c r="BT7" s="39">
        <v>119.3</v>
      </c>
      <c r="BU7" s="39">
        <v>40.6</v>
      </c>
      <c r="BV7" s="39">
        <v>56.04</v>
      </c>
      <c r="BW7" s="39">
        <v>58.52</v>
      </c>
      <c r="BX7" s="39">
        <v>59.22</v>
      </c>
      <c r="BY7" s="39">
        <v>58.79</v>
      </c>
      <c r="BZ7" s="39">
        <v>53.46</v>
      </c>
      <c r="CA7" s="39">
        <v>87.46</v>
      </c>
      <c r="CB7" s="39">
        <v>93.51</v>
      </c>
      <c r="CC7" s="39">
        <v>102.28</v>
      </c>
      <c r="CD7" s="39">
        <v>97.22</v>
      </c>
      <c r="CE7" s="39">
        <v>104.72</v>
      </c>
      <c r="CF7" s="39">
        <v>440.03</v>
      </c>
      <c r="CG7" s="39">
        <v>304.35000000000002</v>
      </c>
      <c r="CH7" s="39">
        <v>296.3</v>
      </c>
      <c r="CI7" s="39">
        <v>292.89999999999998</v>
      </c>
      <c r="CJ7" s="39">
        <v>298.25</v>
      </c>
      <c r="CK7" s="39">
        <v>300.47000000000003</v>
      </c>
      <c r="CL7" s="39">
        <v>18.73</v>
      </c>
      <c r="CM7" s="39">
        <v>18.399999999999999</v>
      </c>
      <c r="CN7" s="39">
        <v>17.399999999999999</v>
      </c>
      <c r="CO7" s="39">
        <v>16.61</v>
      </c>
      <c r="CP7" s="39">
        <v>16.100000000000001</v>
      </c>
      <c r="CQ7" s="39">
        <v>57.29</v>
      </c>
      <c r="CR7" s="39">
        <v>55.9</v>
      </c>
      <c r="CS7" s="39">
        <v>57.3</v>
      </c>
      <c r="CT7" s="39">
        <v>56.76</v>
      </c>
      <c r="CU7" s="39">
        <v>56.04</v>
      </c>
      <c r="CV7" s="39">
        <v>54.9</v>
      </c>
      <c r="CW7" s="39">
        <v>92.66</v>
      </c>
      <c r="CX7" s="39">
        <v>93.97</v>
      </c>
      <c r="CY7" s="39">
        <v>93.62</v>
      </c>
      <c r="CZ7" s="39">
        <v>93.32</v>
      </c>
      <c r="DA7" s="39">
        <v>93.62</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0.25</v>
      </c>
      <c r="EG7" s="39">
        <v>0.14000000000000001</v>
      </c>
      <c r="EH7" s="39">
        <v>0.37</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2020-12-04T02:19:37Z</dcterms:created>
  <dcterms:modified xsi:type="dcterms:W3CDTF">2021-01-28T07:57:55Z</dcterms:modified>
  <cp:category/>
</cp:coreProperties>
</file>