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2公営企業決算（法適用・全体とりまとめ）\R02(R01調査)\50_経営比較分析表\03 各団体回答\25○東吾妻町\"/>
    </mc:Choice>
  </mc:AlternateContent>
  <xr:revisionPtr revIDLastSave="0" documentId="13_ncr:1_{24C64BF7-89E9-4767-B903-E20BBB3F4965}" xr6:coauthVersionLast="36" xr6:coauthVersionMax="36" xr10:uidLastSave="{00000000-0000-0000-0000-000000000000}"/>
  <workbookProtection workbookAlgorithmName="SHA-512" workbookHashValue="6YGshAVsyiCsT/tyvYLHy1Z2+HtJrOU7g2t1JjPO67dmgl048HefvFRI1fnNwXidX0p09J8Iu6NkHcjKBL+Bpw==" workbookSaltValue="f8YA/QvGFlqb4t8Vja9vwg==" workbookSpinCount="100000" lockStructure="1"/>
  <bookViews>
    <workbookView xWindow="0" yWindow="0" windowWidth="13520" windowHeight="578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P6" i="5"/>
  <c r="O6" i="5"/>
  <c r="I10" i="4" s="1"/>
  <c r="N6" i="5"/>
  <c r="B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BB10" i="4"/>
  <c r="AL10" i="4"/>
  <c r="W10" i="4"/>
  <c r="P10" i="4"/>
  <c r="BB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<sst xmlns="http://schemas.openxmlformats.org/spreadsheetml/2006/main" count="233" uniqueCount="116">
  <si>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</si>
  <si>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</si>
  <si>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</si>
  <si>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</si>
  <si>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</si>
  <si>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</si>
  <si>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</si>
  <si>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</si>
  <si>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</si>
  <si>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</si>
  <si>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</si>
  <si>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</si>
  <si>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</si>
  <si>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</si>
  <si>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</si>
  <si>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</si>
  <si>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</si>
  <si>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</si>
  <si>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</si>
  <si>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</si>
  <si>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</si>
  <si>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</si>
  <si>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</si>
  <si>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</si>
  <si>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</si>
  <si>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</si>
  <si>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</si>
  <si>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</si>
  <si>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</si>
  <si>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</si>
  <si>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</si>
  <si>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</si>
  <si>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</si>
  <si>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</si>
  <si>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</si>
  <si>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</si>
  <si>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</si>
  <si>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</si>
  <si>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</si>
  <si>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</si>
  <si>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</si>
  <si>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</si>
  <si>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</si>
  <si>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</si>
  <si>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</si>
  <si>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</si>
  <si>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</si>
  <si>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</si>
  <si>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</si>
  <si>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</si>
  <si>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</si>
  <si>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</si>
  <si>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</si>
  <si>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</si>
  <si>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</si>
  <si>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</si>
  <si>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</si>
  <si>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</si>
  <si>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</si>
  <si>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</si>
  <si>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</si>
  <si>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</si>
  <si>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</si>
  <si>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</si>
  <si>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</si>
  <si>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</si>
  <si>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</si>
  <si>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</si>
  <si>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</si>
  <si>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</si>
  <si>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</si>
  <si>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</si>
  <si>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</si>
  <si>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</si>
  <si>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</si>
  <si>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</si>
  <si>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</si>
  <si>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</si>
  <si>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</si>
  <si>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</si>
  <si>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</si>
  <si>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</si>
  <si>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</si>
  <si>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</si>
  <si>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</si>
  <si>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</si>
  <si>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</si>
  <si>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</si>
  <si>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</si>
  <si>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</si>
  <si>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</si>
  <si>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</si>
  <si>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</si>
  <si>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</si>
  <si>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</si>
  <si>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東吾妻町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</si>
  <si>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</si>
  <si>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</si>
  <si>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</si>
  <si>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</si>
  <si>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</si>
  <si>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</si>
  <si>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</si>
  <si>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</si>
  <si>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</si>
  <si>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</si>
  <si>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</si>
  <si>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</si>
  <si>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</si>
  <si>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</si>
  <si>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</si>
  <si>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</si>
  <si>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</si>
  <si>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②管路更新率
　経過年数や漏水状況等を考慮して、計画的に実施していく。なお、東吾妻町簡易水道の管路で石綿セメント管は無く、主に塩ビ管が使用されている。</t>
    <phoneticPr fontId="4"/>
  </si>
  <si>
    <t>　東吾妻町簡易水道給水エリアは、旧東村と旧吾妻町の山間部で形成されており、町内で特に人口が減少（料金収入の減少）している地域であるため、独立採算が非常に厳しい状況である。その中でも安心・安全の給水を維持する必要があり、今後は、H29年度に策定した「水道事業基本計画（新水道ビジョン）」及び「経営戦略」を基に、水道施設による給水サービスを継続していくために必要な補修、更新といった施設管理に必要な費用と、そのための財源を算定し、長期的視点に立った経営を目指す。</t>
    <phoneticPr fontId="4"/>
  </si>
  <si>
    <t>①収益的収支比率
　収益、費用に大きな変動が無いため、地方債償還金により影響する。機械設備更新で借入れた資金返済がR7年度まで上昇する。未収金の回収、更なる費用削減により経営していく必要がある。
④企業債残高対給水収益比率
　設備更新においては、過疎債の借入を行っている。償還年次が短いため借入を行うたび比率が上昇する。
⑤料金回収率
　収益、費用に大きな変動が無いため、地方債償還金により影響される。施設更新のため借入れた資金の返済がR7年度まで上昇する。繰入金によって収入不足を補填している状況であり、未収金の回収、更なる費用削減により経営していく必要がある。
⑥給水原価
　類似団体より低い状況であるが、投資の効率化や維持管理費の削減などの経営改善に取組み、効率性の向上に努める。
⑦施設利用率
　類似団体より良い数値となっているが、施設規模の最適化に努めていく。
⑧有収率
　今年度２給水区において大きな漏水を修復し、以降配水量の減少が見られ一部改善が期待される。引き続き漏水等調査を進め改善に取り組む</t>
    <rPh sb="201" eb="203">
      <t>シセツ</t>
    </rPh>
    <rPh sb="392" eb="395">
      <t>コンネンド</t>
    </rPh>
    <rPh sb="396" eb="399">
      <t>キュウスイク</t>
    </rPh>
    <rPh sb="403" eb="404">
      <t>オオ</t>
    </rPh>
    <rPh sb="406" eb="408">
      <t>ロウスイ</t>
    </rPh>
    <rPh sb="409" eb="411">
      <t>シュウフク</t>
    </rPh>
    <rPh sb="413" eb="415">
      <t>イコウ</t>
    </rPh>
    <rPh sb="415" eb="418">
      <t>ハイスイリョウ</t>
    </rPh>
    <rPh sb="419" eb="421">
      <t>ゲンショウ</t>
    </rPh>
    <rPh sb="422" eb="423">
      <t>ミ</t>
    </rPh>
    <rPh sb="425" eb="427">
      <t>イチブ</t>
    </rPh>
    <rPh sb="427" eb="429">
      <t>カイゼン</t>
    </rPh>
    <rPh sb="430" eb="432">
      <t>キタイ</t>
    </rPh>
    <rPh sb="436" eb="437">
      <t>ヒ</t>
    </rPh>
    <rPh sb="438" eb="439">
      <t>ツヅ</t>
    </rPh>
    <rPh sb="440" eb="442">
      <t>ロウスイ</t>
    </rPh>
    <rPh sb="442" eb="443">
      <t>トウ</t>
    </rPh>
    <rPh sb="443" eb="445">
      <t>チョウサ</t>
    </rPh>
    <rPh sb="446" eb="447">
      <t>スス</t>
    </rPh>
    <rPh sb="448" eb="450">
      <t>カイゼン</t>
    </rPh>
    <rPh sb="451" eb="452">
      <t>ト</t>
    </rPh>
    <rPh sb="453" eb="454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</si>
</sst>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0.16</c:v>
                </c:pt>
                <c:pt idx="2" formatCode="#,##0.00;&quot;△&quot;#,##0.00">
                  <c:v>0</c:v>
                </c:pt>
                <c:pt idx="3">
                  <c:v>0.16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C-4803-91BE-14A7BF85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7376"/>
        <c:axId val="450117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C-4803-91BE-14A7BF85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17376"/>
        <c:axId val="450117768"/>
      </c:lineChart>
      <c:dateAx>
        <c:axId val="450117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0117768"/>
        <c:crosses val="autoZero"/>
        <c:auto val="1"/>
        <c:lblOffset val="100"/>
        <c:baseTimeUnit val="years"/>
      </c:dateAx>
      <c:valAx>
        <c:axId val="450117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11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78.09</c:v>
                </c:pt>
                <c:pt idx="1">
                  <c:v>77.55</c:v>
                </c:pt>
                <c:pt idx="2">
                  <c:v>74.98</c:v>
                </c:pt>
                <c:pt idx="3">
                  <c:v>71</c:v>
                </c:pt>
                <c:pt idx="4">
                  <c:v>73.260000000000005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2-4A22-A57C-24D058FAF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8944"/>
        <c:axId val="45445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2-4A22-A57C-24D058FAF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18944"/>
        <c:axId val="454450672"/>
      </c:lineChart>
      <c:dateAx>
        <c:axId val="450118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450672"/>
        <c:crosses val="autoZero"/>
        <c:auto val="1"/>
        <c:lblOffset val="100"/>
        <c:baseTimeUnit val="years"/>
      </c:dateAx>
      <c:valAx>
        <c:axId val="45445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11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6-4D1C-A3EF-003EC27BD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51848"/>
        <c:axId val="45445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6-4D1C-A3EF-003EC27BD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51848"/>
        <c:axId val="454452240"/>
      </c:lineChart>
      <c:dateAx>
        <c:axId val="454451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452240"/>
        <c:crosses val="autoZero"/>
        <c:auto val="1"/>
        <c:lblOffset val="100"/>
        <c:baseTimeUnit val="years"/>
      </c:dateAx>
      <c:valAx>
        <c:axId val="45445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451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9-433E-B6BF-7D6E302C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53416"/>
        <c:axId val="45445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33E-B6BF-7D6E302C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53416"/>
        <c:axId val="454453808"/>
      </c:lineChart>
      <c:dateAx>
        <c:axId val="454453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453808"/>
        <c:crosses val="autoZero"/>
        <c:auto val="1"/>
        <c:lblOffset val="100"/>
        <c:baseTimeUnit val="years"/>
      </c:dateAx>
      <c:valAx>
        <c:axId val="45445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453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F-41F0-AE7A-FD1B8ED48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64232"/>
        <c:axId val="45516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F-41F0-AE7A-FD1B8ED48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64232"/>
        <c:axId val="455164624"/>
      </c:lineChart>
      <c:dateAx>
        <c:axId val="455164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5164624"/>
        <c:crosses val="autoZero"/>
        <c:auto val="1"/>
        <c:lblOffset val="100"/>
        <c:baseTimeUnit val="years"/>
      </c:dateAx>
      <c:valAx>
        <c:axId val="45516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164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8-43EE-9037-944117407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65800"/>
        <c:axId val="45516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8-43EE-9037-944117407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65800"/>
        <c:axId val="455166192"/>
      </c:lineChart>
      <c:dateAx>
        <c:axId val="455165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5166192"/>
        <c:crosses val="autoZero"/>
        <c:auto val="1"/>
        <c:lblOffset val="100"/>
        <c:baseTimeUnit val="years"/>
      </c:dateAx>
      <c:valAx>
        <c:axId val="45516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16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507.01</c:v>
                </c:pt>
                <c:pt idx="1">
                  <c:v>539.17999999999995</c:v>
                </c:pt>
                <c:pt idx="2">
                  <c:v>522.80999999999995</c:v>
                </c:pt>
                <c:pt idx="3">
                  <c:v>560.63</c:v>
                </c:pt>
                <c:pt idx="4">
                  <c:v>543.85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E-4A10-89A1-12E2EEBD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67368"/>
        <c:axId val="45458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E-4A10-89A1-12E2EEBD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67368"/>
        <c:axId val="454586224"/>
      </c:lineChart>
      <c:dateAx>
        <c:axId val="455167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586224"/>
        <c:crosses val="autoZero"/>
        <c:auto val="1"/>
        <c:lblOffset val="100"/>
        <c:baseTimeUnit val="years"/>
      </c:dateAx>
      <c:valAx>
        <c:axId val="45458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167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76.02</c:v>
                </c:pt>
                <c:pt idx="1">
                  <c:v>77.290000000000006</c:v>
                </c:pt>
                <c:pt idx="2">
                  <c:v>71.010000000000005</c:v>
                </c:pt>
                <c:pt idx="3">
                  <c:v>70.489999999999995</c:v>
                </c:pt>
                <c:pt idx="4">
                  <c:v>70.45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0-4971-B404-AF4D2964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87400"/>
        <c:axId val="45458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0-4971-B404-AF4D2964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7400"/>
        <c:axId val="454587792"/>
      </c:lineChart>
      <c:dateAx>
        <c:axId val="454587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587792"/>
        <c:crosses val="autoZero"/>
        <c:auto val="1"/>
        <c:lblOffset val="100"/>
        <c:baseTimeUnit val="years"/>
      </c:dateAx>
      <c:valAx>
        <c:axId val="45458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587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139.43</c:v>
                </c:pt>
                <c:pt idx="1">
                  <c:v>137.44</c:v>
                </c:pt>
                <c:pt idx="2">
                  <c:v>146.53</c:v>
                </c:pt>
                <c:pt idx="3">
                  <c:v>147.76</c:v>
                </c:pt>
                <c:pt idx="4">
                  <c:v>151.72999999999999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E-471C-8623-913D152E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88968"/>
        <c:axId val="45458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E-471C-8623-913D152E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8968"/>
        <c:axId val="454589360"/>
      </c:lineChart>
      <c:dateAx>
        <c:axId val="454588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589360"/>
        <c:crosses val="autoZero"/>
        <c:auto val="1"/>
        <c:lblOffset val="100"/>
        <c:baseTimeUnit val="years"/>
      </c:dateAx>
      <c:valAx>
        <c:axId val="45458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588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59.26</c:v>
                </c:pt>
                <c:pt idx="1">
                  <c:v>58.59</c:v>
                </c:pt>
                <c:pt idx="2">
                  <c:v>59.31</c:v>
                </c:pt>
                <c:pt idx="3">
                  <c:v>61.42</c:v>
                </c:pt>
                <c:pt idx="4">
                  <c:v>69.91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6-466A-8781-9EAD36D2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35768"/>
        <c:axId val="4546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6-466A-8781-9EAD36D2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35768"/>
        <c:axId val="454636160"/>
      </c:lineChart>
      <c:dateAx>
        <c:axId val="454635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636160"/>
        <c:crosses val="autoZero"/>
        <c:auto val="1"/>
        <c:lblOffset val="100"/>
        <c:baseTimeUnit val="years"/>
      </c:dateAx>
      <c:valAx>
        <c:axId val="4546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635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51.87</c:v>
                </c:pt>
                <c:pt idx="1">
                  <c:v>52.04</c:v>
                </c:pt>
                <c:pt idx="2">
                  <c:v>52.01</c:v>
                </c:pt>
                <c:pt idx="3">
                  <c:v>49.4</c:v>
                </c:pt>
                <c:pt idx="4">
                  <c:v>41.79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6-4DF7-A4E3-86AF6A15C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37336"/>
        <c:axId val="45463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6-4DF7-A4E3-86AF6A15C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37336"/>
        <c:axId val="454637728"/>
      </c:lineChart>
      <c:dateAx>
        <c:axId val="454637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637728"/>
        <c:crosses val="autoZero"/>
        <c:auto val="1"/>
        <c:lblOffset val="100"/>
        <c:baseTimeUnit val="years"/>
      </c:dateAx>
      <c:valAx>
        <c:axId val="45463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637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60" zoomScaleNormal="6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5" t="str">
        <f>データ!H6</f>
        <v>群馬県　東吾妻町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13556</v>
      </c>
      <c r="AM8" s="51"/>
      <c r="AN8" s="51"/>
      <c r="AO8" s="51"/>
      <c r="AP8" s="51"/>
      <c r="AQ8" s="51"/>
      <c r="AR8" s="51"/>
      <c r="AS8" s="51"/>
      <c r="AT8" s="47">
        <f>データ!$S$6</f>
        <v>253.91</v>
      </c>
      <c r="AU8" s="47"/>
      <c r="AV8" s="47"/>
      <c r="AW8" s="47"/>
      <c r="AX8" s="47"/>
      <c r="AY8" s="47"/>
      <c r="AZ8" s="47"/>
      <c r="BA8" s="47"/>
      <c r="BB8" s="47">
        <f>データ!$T$6</f>
        <v>53.39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99.04</v>
      </c>
      <c r="Q10" s="47"/>
      <c r="R10" s="47"/>
      <c r="S10" s="47"/>
      <c r="T10" s="47"/>
      <c r="U10" s="47"/>
      <c r="V10" s="47"/>
      <c r="W10" s="51">
        <f>データ!$Q$6</f>
        <v>1760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2901</v>
      </c>
      <c r="AM10" s="51"/>
      <c r="AN10" s="51"/>
      <c r="AO10" s="51"/>
      <c r="AP10" s="51"/>
      <c r="AQ10" s="51"/>
      <c r="AR10" s="51"/>
      <c r="AS10" s="51"/>
      <c r="AT10" s="47">
        <f>データ!$V$6</f>
        <v>13.58</v>
      </c>
      <c r="AU10" s="47"/>
      <c r="AV10" s="47"/>
      <c r="AW10" s="47"/>
      <c r="AX10" s="47"/>
      <c r="AY10" s="47"/>
      <c r="AZ10" s="47"/>
      <c r="BA10" s="47"/>
      <c r="BB10" s="47">
        <f>データ!$W$6</f>
        <v>213.62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2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2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115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113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2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2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114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42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42</v>
      </c>
      <c r="O85" s="27" t="str">
        <f>データ!EN6</f>
        <v>【0.56】</v>
      </c>
    </row>
  </sheetData>
  <sheetProtection algorithmName="SHA-512" hashValue="pglac7nhHKF4cEJT/nV4aJl6Jckh+5xzVKe/7MCYcURF+n9fMarzrPqFEZKyWys7NDjUiS/PmPzfOes0tXHHXg==" saltValue="Wh91uoSAYNa/AWJrP8D7b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27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2">
      <c r="A6" s="29" t="s">
        <v>94</v>
      </c>
      <c r="B6" s="34">
        <f>B7</f>
        <v>2019</v>
      </c>
      <c r="C6" s="34">
        <f t="shared" ref="C6:W6" si="3">C7</f>
        <v>104299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東吾妻町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99.04</v>
      </c>
      <c r="Q6" s="35">
        <f t="shared" si="3"/>
        <v>1760</v>
      </c>
      <c r="R6" s="35">
        <f t="shared" si="3"/>
        <v>13556</v>
      </c>
      <c r="S6" s="35">
        <f t="shared" si="3"/>
        <v>253.91</v>
      </c>
      <c r="T6" s="35">
        <f t="shared" si="3"/>
        <v>53.39</v>
      </c>
      <c r="U6" s="35">
        <f t="shared" si="3"/>
        <v>2901</v>
      </c>
      <c r="V6" s="35">
        <f t="shared" si="3"/>
        <v>13.58</v>
      </c>
      <c r="W6" s="35">
        <f t="shared" si="3"/>
        <v>213.62</v>
      </c>
      <c r="X6" s="36">
        <f>IF(X7="",NA(),X7)</f>
        <v>78.09</v>
      </c>
      <c r="Y6" s="36">
        <f t="shared" ref="Y6:AG6" si="4">IF(Y7="",NA(),Y7)</f>
        <v>77.55</v>
      </c>
      <c r="Z6" s="36">
        <f t="shared" si="4"/>
        <v>74.98</v>
      </c>
      <c r="AA6" s="36">
        <f t="shared" si="4"/>
        <v>71</v>
      </c>
      <c r="AB6" s="36">
        <f t="shared" si="4"/>
        <v>73.260000000000005</v>
      </c>
      <c r="AC6" s="36">
        <f t="shared" si="4"/>
        <v>76.27</v>
      </c>
      <c r="AD6" s="36">
        <f t="shared" si="4"/>
        <v>77.56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507.01</v>
      </c>
      <c r="BF6" s="36">
        <f t="shared" ref="BF6:BN6" si="7">IF(BF7="",NA(),BF7)</f>
        <v>539.17999999999995</v>
      </c>
      <c r="BG6" s="36">
        <f t="shared" si="7"/>
        <v>522.80999999999995</v>
      </c>
      <c r="BH6" s="36">
        <f t="shared" si="7"/>
        <v>560.63</v>
      </c>
      <c r="BI6" s="36">
        <f t="shared" si="7"/>
        <v>543.85</v>
      </c>
      <c r="BJ6" s="36">
        <f t="shared" si="7"/>
        <v>1134.67</v>
      </c>
      <c r="BK6" s="36">
        <f t="shared" si="7"/>
        <v>1144.79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76.02</v>
      </c>
      <c r="BQ6" s="36">
        <f t="shared" ref="BQ6:BY6" si="8">IF(BQ7="",NA(),BQ7)</f>
        <v>77.290000000000006</v>
      </c>
      <c r="BR6" s="36">
        <f t="shared" si="8"/>
        <v>71.010000000000005</v>
      </c>
      <c r="BS6" s="36">
        <f t="shared" si="8"/>
        <v>70.489999999999995</v>
      </c>
      <c r="BT6" s="36">
        <f t="shared" si="8"/>
        <v>70.45</v>
      </c>
      <c r="BU6" s="36">
        <f t="shared" si="8"/>
        <v>40.6</v>
      </c>
      <c r="BV6" s="36">
        <f t="shared" si="8"/>
        <v>56.04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139.43</v>
      </c>
      <c r="CB6" s="36">
        <f t="shared" ref="CB6:CJ6" si="9">IF(CB7="",NA(),CB7)</f>
        <v>137.44</v>
      </c>
      <c r="CC6" s="36">
        <f t="shared" si="9"/>
        <v>146.53</v>
      </c>
      <c r="CD6" s="36">
        <f t="shared" si="9"/>
        <v>147.76</v>
      </c>
      <c r="CE6" s="36">
        <f t="shared" si="9"/>
        <v>151.72999999999999</v>
      </c>
      <c r="CF6" s="36">
        <f t="shared" si="9"/>
        <v>440.03</v>
      </c>
      <c r="CG6" s="36">
        <f t="shared" si="9"/>
        <v>304.35000000000002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59.26</v>
      </c>
      <c r="CM6" s="36">
        <f t="shared" ref="CM6:CU6" si="10">IF(CM7="",NA(),CM7)</f>
        <v>58.59</v>
      </c>
      <c r="CN6" s="36">
        <f t="shared" si="10"/>
        <v>59.31</v>
      </c>
      <c r="CO6" s="36">
        <f t="shared" si="10"/>
        <v>61.42</v>
      </c>
      <c r="CP6" s="36">
        <f t="shared" si="10"/>
        <v>69.91</v>
      </c>
      <c r="CQ6" s="36">
        <f t="shared" si="10"/>
        <v>57.29</v>
      </c>
      <c r="CR6" s="36">
        <f t="shared" si="10"/>
        <v>55.9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51.87</v>
      </c>
      <c r="CX6" s="36">
        <f t="shared" ref="CX6:DF6" si="11">IF(CX7="",NA(),CX7)</f>
        <v>52.04</v>
      </c>
      <c r="CY6" s="36">
        <f t="shared" si="11"/>
        <v>52.01</v>
      </c>
      <c r="CZ6" s="36">
        <f t="shared" si="11"/>
        <v>49.4</v>
      </c>
      <c r="DA6" s="36">
        <f t="shared" si="11"/>
        <v>41.79</v>
      </c>
      <c r="DB6" s="36">
        <f t="shared" si="11"/>
        <v>73.69</v>
      </c>
      <c r="DC6" s="36">
        <f t="shared" si="11"/>
        <v>73.28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0.31</v>
      </c>
      <c r="EE6" s="36">
        <f t="shared" ref="EE6:EM6" si="14">IF(EE7="",NA(),EE7)</f>
        <v>0.16</v>
      </c>
      <c r="EF6" s="35">
        <f t="shared" si="14"/>
        <v>0</v>
      </c>
      <c r="EG6" s="36">
        <f t="shared" si="14"/>
        <v>0.16</v>
      </c>
      <c r="EH6" s="36">
        <f t="shared" si="14"/>
        <v>0.14000000000000001</v>
      </c>
      <c r="EI6" s="36">
        <f t="shared" si="14"/>
        <v>0.65</v>
      </c>
      <c r="EJ6" s="36">
        <f t="shared" si="14"/>
        <v>0.53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2">
      <c r="A7" s="29"/>
      <c r="B7" s="38">
        <v>2019</v>
      </c>
      <c r="C7" s="38">
        <v>104299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99.04</v>
      </c>
      <c r="Q7" s="39">
        <v>1760</v>
      </c>
      <c r="R7" s="39">
        <v>13556</v>
      </c>
      <c r="S7" s="39">
        <v>253.91</v>
      </c>
      <c r="T7" s="39">
        <v>53.39</v>
      </c>
      <c r="U7" s="39">
        <v>2901</v>
      </c>
      <c r="V7" s="39">
        <v>13.58</v>
      </c>
      <c r="W7" s="39">
        <v>213.62</v>
      </c>
      <c r="X7" s="39">
        <v>78.09</v>
      </c>
      <c r="Y7" s="39">
        <v>77.55</v>
      </c>
      <c r="Z7" s="39">
        <v>74.98</v>
      </c>
      <c r="AA7" s="39">
        <v>71</v>
      </c>
      <c r="AB7" s="39">
        <v>73.260000000000005</v>
      </c>
      <c r="AC7" s="39">
        <v>76.27</v>
      </c>
      <c r="AD7" s="39">
        <v>77.56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507.01</v>
      </c>
      <c r="BF7" s="39">
        <v>539.17999999999995</v>
      </c>
      <c r="BG7" s="39">
        <v>522.80999999999995</v>
      </c>
      <c r="BH7" s="39">
        <v>560.63</v>
      </c>
      <c r="BI7" s="39">
        <v>543.85</v>
      </c>
      <c r="BJ7" s="39">
        <v>1134.67</v>
      </c>
      <c r="BK7" s="39">
        <v>1144.79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76.02</v>
      </c>
      <c r="BQ7" s="39">
        <v>77.290000000000006</v>
      </c>
      <c r="BR7" s="39">
        <v>71.010000000000005</v>
      </c>
      <c r="BS7" s="39">
        <v>70.489999999999995</v>
      </c>
      <c r="BT7" s="39">
        <v>70.45</v>
      </c>
      <c r="BU7" s="39">
        <v>40.6</v>
      </c>
      <c r="BV7" s="39">
        <v>56.04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139.43</v>
      </c>
      <c r="CB7" s="39">
        <v>137.44</v>
      </c>
      <c r="CC7" s="39">
        <v>146.53</v>
      </c>
      <c r="CD7" s="39">
        <v>147.76</v>
      </c>
      <c r="CE7" s="39">
        <v>151.72999999999999</v>
      </c>
      <c r="CF7" s="39">
        <v>440.03</v>
      </c>
      <c r="CG7" s="39">
        <v>304.35000000000002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59.26</v>
      </c>
      <c r="CM7" s="39">
        <v>58.59</v>
      </c>
      <c r="CN7" s="39">
        <v>59.31</v>
      </c>
      <c r="CO7" s="39">
        <v>61.42</v>
      </c>
      <c r="CP7" s="39">
        <v>69.91</v>
      </c>
      <c r="CQ7" s="39">
        <v>57.29</v>
      </c>
      <c r="CR7" s="39">
        <v>55.9</v>
      </c>
      <c r="CS7" s="39">
        <v>57.3</v>
      </c>
      <c r="CT7" s="39">
        <v>56.76</v>
      </c>
      <c r="CU7" s="39">
        <v>56.04</v>
      </c>
      <c r="CV7" s="39">
        <v>54.9</v>
      </c>
      <c r="CW7" s="39">
        <v>51.87</v>
      </c>
      <c r="CX7" s="39">
        <v>52.04</v>
      </c>
      <c r="CY7" s="39">
        <v>52.01</v>
      </c>
      <c r="CZ7" s="39">
        <v>49.4</v>
      </c>
      <c r="DA7" s="39">
        <v>41.79</v>
      </c>
      <c r="DB7" s="39">
        <v>73.69</v>
      </c>
      <c r="DC7" s="39">
        <v>73.28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0.31</v>
      </c>
      <c r="EE7" s="39">
        <v>0.16</v>
      </c>
      <c r="EF7" s="39">
        <v>0</v>
      </c>
      <c r="EG7" s="39">
        <v>0.16</v>
      </c>
      <c r="EH7" s="39">
        <v>0.14000000000000001</v>
      </c>
      <c r="EI7" s="39">
        <v>0.65</v>
      </c>
      <c r="EJ7" s="39">
        <v>0.53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2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2020-12-04T02:19:37Z</dcterms:created>
  <dcterms:modified xsi:type="dcterms:W3CDTF">2021-02-12T11:42:13Z</dcterms:modified>
  <cp:category/>
</cp:coreProperties>
</file>