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24○高山村\"/>
    </mc:Choice>
  </mc:AlternateContent>
  <xr:revisionPtr revIDLastSave="0" documentId="13_ncr:1_{8BD98EDE-1A88-441D-8FAD-48CCB996B57B}" xr6:coauthVersionLast="36" xr6:coauthVersionMax="36" xr10:uidLastSave="{00000000-0000-0000-0000-000000000000}"/>
  <workbookProtection workbookAlgorithmName="SHA-512" workbookHashValue="CK6N7aJ6C5YUVeC9sMkY9DciILwJk2vooC0bq2D7WPr0T2Rd3GzhLWC7zKbMVM7PCF6RfioSkrUdq0afTD3MkQ==" workbookSaltValue="vXk4+qW1WDGUM2xYpfmf/A==" workbookSpinCount="100000" lockStructure="1"/>
  <bookViews>
    <workbookView xWindow="0" yWindow="0" windowWidth="16970" windowHeight="449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AL10" i="4"/>
  <c r="W10" i="4"/>
  <c r="P10" i="4"/>
  <c r="BB8" i="4"/>
  <c r="AL8" i="4"/>
  <c r="AD8" i="4"/>
  <c r="W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<sst xmlns="http://schemas.openxmlformats.org/spreadsheetml/2006/main" count="233" uniqueCount="118">
  <si>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</si>
  <si>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</si>
  <si>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</si>
  <si>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</si>
  <si>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</si>
  <si>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</si>
  <si>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</si>
  <si>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</si>
  <si>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</si>
  <si>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</si>
  <si>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</si>
  <si>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</si>
  <si>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</si>
  <si>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</si>
  <si>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</si>
  <si>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</si>
  <si>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</si>
  <si>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</si>
  <si>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</si>
  <si>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</si>
  <si>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</si>
  <si>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</si>
  <si>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</si>
  <si>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</si>
  <si>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</si>
  <si>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</si>
  <si>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</si>
  <si>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</si>
  <si>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</si>
  <si>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</si>
  <si>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</si>
  <si>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</si>
  <si>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</si>
  <si>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</si>
  <si>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</si>
  <si>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</si>
  <si>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</si>
  <si>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</si>
  <si>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</si>
  <si>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</si>
  <si>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</si>
  <si>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</si>
  <si>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</si>
  <si>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</si>
  <si>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</si>
  <si>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</si>
  <si>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</si>
  <si>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</si>
  <si>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</si>
  <si>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</si>
  <si>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</si>
  <si>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</si>
  <si>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</si>
  <si>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</si>
  <si>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</si>
  <si>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</si>
  <si>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</si>
  <si>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</si>
  <si>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</si>
  <si>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</si>
  <si>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</si>
  <si>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</si>
  <si>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</si>
  <si>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</si>
  <si>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</si>
  <si>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</si>
  <si>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</si>
  <si>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</si>
  <si>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</si>
  <si>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</si>
  <si>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</si>
  <si>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</si>
  <si>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</si>
  <si>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</si>
  <si>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</si>
  <si>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</si>
  <si>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</si>
  <si>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</si>
  <si>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</si>
  <si>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</si>
  <si>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</si>
  <si>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</si>
  <si>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</si>
  <si>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</si>
  <si>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</si>
  <si>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</si>
  <si>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</si>
  <si>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</si>
  <si>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</si>
  <si>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</si>
  <si>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</si>
  <si>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</si>
  <si>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</si>
  <si>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</si>
  <si>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</si>
  <si>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</si>
  <si>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高山村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</si>
  <si>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</si>
  <si>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</si>
  <si>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</si>
  <si>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</si>
  <si>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</si>
  <si>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</si>
  <si>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</si>
  <si>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</si>
  <si>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</si>
  <si>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</si>
  <si>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</si>
  <si>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</si>
  <si>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</si>
  <si>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</si>
  <si>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</si>
  <si>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</si>
  <si>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</si>
  <si>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</si>
  <si>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①有形固定資産減価償却率・・・該当数値無し
②管路経年化率・・・・・・・・該当数値無し
③管路更新率・・・計画的な更新を行い経費の均等化を計れる様にする。</t>
    <rPh sb="2" eb="4">
      <t>ユウケイ</t>
    </rPh>
    <rPh sb="4" eb="8">
      <t>コテイシサン</t>
    </rPh>
    <rPh sb="8" eb="10">
      <t>ゲンカ</t>
    </rPh>
    <rPh sb="10" eb="12">
      <t>ショウキャク</t>
    </rPh>
    <rPh sb="12" eb="13">
      <t>リツ</t>
    </rPh>
    <rPh sb="16" eb="18">
      <t>ガイトウ</t>
    </rPh>
    <rPh sb="18" eb="20">
      <t>スウチ</t>
    </rPh>
    <rPh sb="20" eb="21">
      <t>ナ</t>
    </rPh>
    <rPh sb="24" eb="26">
      <t>カンロ</t>
    </rPh>
    <rPh sb="26" eb="28">
      <t>ケイネン</t>
    </rPh>
    <rPh sb="28" eb="29">
      <t>カ</t>
    </rPh>
    <rPh sb="29" eb="30">
      <t>リツ</t>
    </rPh>
    <rPh sb="38" eb="40">
      <t>ガイトウ</t>
    </rPh>
    <rPh sb="40" eb="42">
      <t>スウチ</t>
    </rPh>
    <rPh sb="42" eb="43">
      <t>ナ</t>
    </rPh>
    <rPh sb="46" eb="48">
      <t>カンロ</t>
    </rPh>
    <rPh sb="48" eb="50">
      <t>コウシン</t>
    </rPh>
    <rPh sb="50" eb="51">
      <t>リツ</t>
    </rPh>
    <rPh sb="54" eb="57">
      <t>ケイカクテキ</t>
    </rPh>
    <rPh sb="58" eb="60">
      <t>コウシン</t>
    </rPh>
    <rPh sb="61" eb="62">
      <t>オコナ</t>
    </rPh>
    <rPh sb="63" eb="65">
      <t>ケイヒ</t>
    </rPh>
    <rPh sb="66" eb="69">
      <t>キントウカ</t>
    </rPh>
    <rPh sb="70" eb="71">
      <t>ハカ</t>
    </rPh>
    <rPh sb="73" eb="74">
      <t>ヨウ</t>
    </rPh>
    <phoneticPr fontId="4"/>
  </si>
  <si>
    <t xml:space="preserve">
「１．経営の健全性・効率性」は繰入金に頼った経営と成っているが、給水人口の減少及び老朽化に対する費用の増加により今後も繰入金に頼る形に成ることが予想される。経費削減や料金回収率の向上を計りながら、料金の改定等の対策を講じる必要がある。
「２．老朽化の状況」は、昨年に引き続き更新投資が成されていない現状で有り、費用の抑制の為の小規模な修繕で対応していた。今後は計画的に施設更新・管路更新を画策し、投資の平準化を計りつつ更新を行っていきたい。</t>
    <rPh sb="4" eb="6">
      <t>ケイエイ</t>
    </rPh>
    <rPh sb="191" eb="193">
      <t>カンロ</t>
    </rPh>
    <rPh sb="193" eb="195">
      <t>コウシン</t>
    </rPh>
    <rPh sb="196" eb="198">
      <t>カクサク</t>
    </rPh>
    <rPh sb="200" eb="202">
      <t>トウシ</t>
    </rPh>
    <rPh sb="203" eb="206">
      <t>ヘイジュンカ</t>
    </rPh>
    <rPh sb="207" eb="208">
      <t>ハカ</t>
    </rPh>
    <rPh sb="211" eb="213">
      <t>コウシン</t>
    </rPh>
    <rPh sb="214" eb="215">
      <t>オコナ</t>
    </rPh>
    <phoneticPr fontId="4"/>
  </si>
  <si>
    <t xml:space="preserve">
①収益的収支比率・・・数値が１００％をこえているが、料金回収率は低調な水準に有り操出金によって収入が賄われているので検討が必要で有る。
②累積欠損金比率・・・該当数値なし
③流動比率・・・・・・該当数値なし
④企業債残高対給水収益比率・・・類似団体平均値の３割程度と低い水準に有り、村単独での修繕で対応しているが、本格的に施設や管路更新を視野に入れなければならないと考えている。
⑤料金回収率・・・類似団体平均との差が僅かであり数値が１００％を下回っており繰出金への依存が見られるので料金改定等の検討が必要で有る。
⑥給水原価・・・類似団体平均値を下回っているが費用の抑制などで効率的な経営に努め、さらに改善する様に努める必要がある。
⑦施設利用率・・・５０％台で推移しており、類似団体平均値と比較すると利用率が悪く、将来の給水人口の減少等が考えられるので施設の規模の見直しを検討し、施設の統廃合を進める必要がある。
⑧有収率・・・１００％に近い数値なので、施設の稼働状況の効率は良いと考えられる。</t>
    <rPh sb="2" eb="5">
      <t>シュウエキテキ</t>
    </rPh>
    <rPh sb="5" eb="7">
      <t>シュウシ</t>
    </rPh>
    <rPh sb="7" eb="9">
      <t>ヒリツ</t>
    </rPh>
    <rPh sb="12" eb="14">
      <t>スウチ</t>
    </rPh>
    <rPh sb="27" eb="29">
      <t>リョウキン</t>
    </rPh>
    <rPh sb="29" eb="32">
      <t>カイシュウリツ</t>
    </rPh>
    <rPh sb="33" eb="35">
      <t>テイチョウ</t>
    </rPh>
    <rPh sb="36" eb="38">
      <t>スイジュン</t>
    </rPh>
    <rPh sb="39" eb="40">
      <t>ア</t>
    </rPh>
    <rPh sb="41" eb="43">
      <t>クリダシ</t>
    </rPh>
    <rPh sb="43" eb="44">
      <t>キン</t>
    </rPh>
    <rPh sb="48" eb="50">
      <t>シュウニュウ</t>
    </rPh>
    <rPh sb="51" eb="52">
      <t>マカナ</t>
    </rPh>
    <rPh sb="59" eb="61">
      <t>ケントウ</t>
    </rPh>
    <rPh sb="62" eb="64">
      <t>ヒツヨウ</t>
    </rPh>
    <rPh sb="65" eb="66">
      <t>ア</t>
    </rPh>
    <rPh sb="70" eb="72">
      <t>ルイセキ</t>
    </rPh>
    <rPh sb="72" eb="74">
      <t>ケッソン</t>
    </rPh>
    <rPh sb="74" eb="75">
      <t>キン</t>
    </rPh>
    <rPh sb="75" eb="77">
      <t>ヒリツ</t>
    </rPh>
    <rPh sb="80" eb="82">
      <t>ガイトウ</t>
    </rPh>
    <rPh sb="82" eb="84">
      <t>スウチ</t>
    </rPh>
    <rPh sb="88" eb="90">
      <t>リュウドウ</t>
    </rPh>
    <rPh sb="90" eb="92">
      <t>ヒリツ</t>
    </rPh>
    <rPh sb="98" eb="100">
      <t>ガイトウ</t>
    </rPh>
    <rPh sb="100" eb="102">
      <t>スウチ</t>
    </rPh>
    <rPh sb="106" eb="109">
      <t>キギョウサイ</t>
    </rPh>
    <rPh sb="109" eb="111">
      <t>ザンダカ</t>
    </rPh>
    <rPh sb="111" eb="112">
      <t>タイ</t>
    </rPh>
    <rPh sb="112" eb="114">
      <t>キュウスイ</t>
    </rPh>
    <rPh sb="114" eb="116">
      <t>シュウエキ</t>
    </rPh>
    <rPh sb="116" eb="118">
      <t>ヒリツ</t>
    </rPh>
    <rPh sb="121" eb="123">
      <t>ルイジ</t>
    </rPh>
    <rPh sb="123" eb="125">
      <t>ダンタイ</t>
    </rPh>
    <rPh sb="125" eb="128">
      <t>ヘイキンチ</t>
    </rPh>
    <rPh sb="130" eb="131">
      <t>ワリ</t>
    </rPh>
    <rPh sb="131" eb="133">
      <t>テイド</t>
    </rPh>
    <rPh sb="134" eb="135">
      <t>ヒク</t>
    </rPh>
    <rPh sb="136" eb="138">
      <t>スイジュン</t>
    </rPh>
    <rPh sb="139" eb="140">
      <t>ア</t>
    </rPh>
    <rPh sb="142" eb="143">
      <t>ムラ</t>
    </rPh>
    <rPh sb="143" eb="145">
      <t>タンドク</t>
    </rPh>
    <rPh sb="147" eb="149">
      <t>シュウゼン</t>
    </rPh>
    <rPh sb="150" eb="152">
      <t>タイオウ</t>
    </rPh>
    <rPh sb="158" eb="161">
      <t>ホンカクテキ</t>
    </rPh>
    <rPh sb="162" eb="164">
      <t>シセツ</t>
    </rPh>
    <rPh sb="165" eb="167">
      <t>カンロ</t>
    </rPh>
    <rPh sb="167" eb="169">
      <t>コウシン</t>
    </rPh>
    <rPh sb="170" eb="172">
      <t>シヤ</t>
    </rPh>
    <rPh sb="173" eb="174">
      <t>イ</t>
    </rPh>
    <rPh sb="184" eb="185">
      <t>カンガ</t>
    </rPh>
    <rPh sb="192" eb="194">
      <t>リョウキン</t>
    </rPh>
    <rPh sb="194" eb="197">
      <t>カイシュウリツ</t>
    </rPh>
    <rPh sb="200" eb="202">
      <t>ルイジ</t>
    </rPh>
    <rPh sb="202" eb="204">
      <t>ダンタイ</t>
    </rPh>
    <rPh sb="204" eb="206">
      <t>ヘイキン</t>
    </rPh>
    <rPh sb="208" eb="209">
      <t>サ</t>
    </rPh>
    <rPh sb="210" eb="211">
      <t>ワズ</t>
    </rPh>
    <rPh sb="215" eb="217">
      <t>スウチ</t>
    </rPh>
    <rPh sb="223" eb="225">
      <t>シタマワ</t>
    </rPh>
    <rPh sb="231" eb="232">
      <t>キン</t>
    </rPh>
    <rPh sb="234" eb="236">
      <t>イゾン</t>
    </rPh>
    <rPh sb="237" eb="238">
      <t>ミ</t>
    </rPh>
    <rPh sb="243" eb="245">
      <t>リョウキン</t>
    </rPh>
    <rPh sb="245" eb="247">
      <t>カイテイ</t>
    </rPh>
    <rPh sb="247" eb="248">
      <t>トウ</t>
    </rPh>
    <rPh sb="249" eb="251">
      <t>ケントウ</t>
    </rPh>
    <rPh sb="252" eb="254">
      <t>ヒツヨウ</t>
    </rPh>
    <rPh sb="255" eb="256">
      <t>ア</t>
    </rPh>
    <rPh sb="260" eb="264">
      <t>キュウスイゲンカ</t>
    </rPh>
    <rPh sb="267" eb="269">
      <t>ルイジ</t>
    </rPh>
    <rPh sb="269" eb="271">
      <t>ダンタイ</t>
    </rPh>
    <rPh sb="271" eb="274">
      <t>ヘイキンチ</t>
    </rPh>
    <rPh sb="275" eb="277">
      <t>シタマワ</t>
    </rPh>
    <rPh sb="282" eb="284">
      <t>ヒヨウ</t>
    </rPh>
    <rPh sb="285" eb="287">
      <t>ヨクセイ</t>
    </rPh>
    <rPh sb="290" eb="293">
      <t>コウリツテキ</t>
    </rPh>
    <rPh sb="294" eb="296">
      <t>ケイエイ</t>
    </rPh>
    <rPh sb="297" eb="298">
      <t>ツト</t>
    </rPh>
    <rPh sb="303" eb="305">
      <t>カイゼン</t>
    </rPh>
    <rPh sb="307" eb="308">
      <t>ヨウ</t>
    </rPh>
    <rPh sb="309" eb="310">
      <t>ツト</t>
    </rPh>
    <rPh sb="312" eb="314">
      <t>ヒツヨウ</t>
    </rPh>
    <rPh sb="320" eb="322">
      <t>シセツ</t>
    </rPh>
    <rPh sb="322" eb="324">
      <t>リヨウ</t>
    </rPh>
    <rPh sb="324" eb="325">
      <t>リツ</t>
    </rPh>
    <rPh sb="331" eb="332">
      <t>ダイ</t>
    </rPh>
    <rPh sb="333" eb="335">
      <t>スイイ</t>
    </rPh>
    <rPh sb="340" eb="342">
      <t>ルイジ</t>
    </rPh>
    <rPh sb="342" eb="344">
      <t>ダンタイ</t>
    </rPh>
    <rPh sb="344" eb="347">
      <t>ヘイキンチ</t>
    </rPh>
    <rPh sb="348" eb="350">
      <t>ヒカク</t>
    </rPh>
    <rPh sb="353" eb="356">
      <t>リヨウリツ</t>
    </rPh>
    <rPh sb="357" eb="358">
      <t>ワル</t>
    </rPh>
    <rPh sb="360" eb="362">
      <t>ショウライ</t>
    </rPh>
    <rPh sb="363" eb="365">
      <t>キュウスイ</t>
    </rPh>
    <rPh sb="365" eb="367">
      <t>ジンコウ</t>
    </rPh>
    <rPh sb="368" eb="370">
      <t>ゲンショウ</t>
    </rPh>
    <rPh sb="370" eb="371">
      <t>トウ</t>
    </rPh>
    <rPh sb="372" eb="373">
      <t>カンガ</t>
    </rPh>
    <rPh sb="379" eb="381">
      <t>シセツ</t>
    </rPh>
    <rPh sb="382" eb="384">
      <t>キボ</t>
    </rPh>
    <rPh sb="385" eb="387">
      <t>ミナオ</t>
    </rPh>
    <rPh sb="389" eb="391">
      <t>ケントウ</t>
    </rPh>
    <rPh sb="400" eb="401">
      <t>スス</t>
    </rPh>
    <rPh sb="403" eb="405">
      <t>ヒツヨウ</t>
    </rPh>
    <rPh sb="411" eb="412">
      <t>ユウ</t>
    </rPh>
    <rPh sb="412" eb="413">
      <t>シュウ</t>
    </rPh>
    <rPh sb="413" eb="414">
      <t>リツ</t>
    </rPh>
    <rPh sb="422" eb="423">
      <t>チカ</t>
    </rPh>
    <rPh sb="424" eb="426">
      <t>スウチ</t>
    </rPh>
    <rPh sb="430" eb="432">
      <t>シセツ</t>
    </rPh>
    <rPh sb="433" eb="435">
      <t>カドウ</t>
    </rPh>
    <rPh sb="435" eb="437">
      <t>ジョウキョウ</t>
    </rPh>
    <rPh sb="441" eb="442">
      <t>ヨ</t>
    </rPh>
    <rPh sb="444" eb="44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</si>
</sst>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69-439C-A2E2-FD84EC2D0E8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c:ext xmlns:c16="http://schemas.microsoft.com/office/drawing/2014/chart" uri="{C3380CC4-5D6E-409C-BE32-E72D297353CC}">
              <c16:uniqueId val="{00000001-0969-439C-A2E2-FD84EC2D0E8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50.97</c:v>
                </c:pt>
                <c:pt idx="1">
                  <c:v>50.99</c:v>
                </c:pt>
                <c:pt idx="2">
                  <c:v>49.55</c:v>
                </c:pt>
                <c:pt idx="3">
                  <c:v>50.1</c:v>
                </c:pt>
                <c:pt idx="4">
                  <c:v>49.54</c:v>
                </c:pt>
              </c:numCache>
            </c:numRef>
          </c:val>
          <c:extLst>
            <c:ext xmlns:c16="http://schemas.microsoft.com/office/drawing/2014/chart" uri="{C3380CC4-5D6E-409C-BE32-E72D297353CC}">
              <c16:uniqueId val="{00000000-A1F6-4358-B34E-C9143230550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c:ext xmlns:c16="http://schemas.microsoft.com/office/drawing/2014/chart" uri="{C3380CC4-5D6E-409C-BE32-E72D297353CC}">
              <c16:uniqueId val="{00000001-A1F6-4358-B34E-C9143230550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97.56</c:v>
                </c:pt>
                <c:pt idx="1">
                  <c:v>97.56</c:v>
                </c:pt>
                <c:pt idx="2">
                  <c:v>97.56</c:v>
                </c:pt>
                <c:pt idx="3">
                  <c:v>97.56</c:v>
                </c:pt>
                <c:pt idx="4">
                  <c:v>97.56</c:v>
                </c:pt>
              </c:numCache>
            </c:numRef>
          </c:val>
          <c:extLst>
            <c:ext xmlns:c16="http://schemas.microsoft.com/office/drawing/2014/chart" uri="{C3380CC4-5D6E-409C-BE32-E72D297353CC}">
              <c16:uniqueId val="{00000000-4639-4C58-AB43-4CA7F86636F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c:ext xmlns:c16="http://schemas.microsoft.com/office/drawing/2014/chart" uri="{C3380CC4-5D6E-409C-BE32-E72D297353CC}">
              <c16:uniqueId val="{00000001-4639-4C58-AB43-4CA7F86636F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113.07</c:v>
                </c:pt>
                <c:pt idx="1">
                  <c:v>115.88</c:v>
                </c:pt>
                <c:pt idx="2">
                  <c:v>134.69999999999999</c:v>
                </c:pt>
                <c:pt idx="3">
                  <c:v>117.33</c:v>
                </c:pt>
                <c:pt idx="4">
                  <c:v>185.73</c:v>
                </c:pt>
              </c:numCache>
            </c:numRef>
          </c:val>
          <c:extLst>
            <c:ext xmlns:c16="http://schemas.microsoft.com/office/drawing/2014/chart" uri="{C3380CC4-5D6E-409C-BE32-E72D297353CC}">
              <c16:uniqueId val="{00000000-7C99-42F9-BD1F-8D4AD5F6532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c:ext xmlns:c16="http://schemas.microsoft.com/office/drawing/2014/chart" uri="{C3380CC4-5D6E-409C-BE32-E72D297353CC}">
              <c16:uniqueId val="{00000001-7C99-42F9-BD1F-8D4AD5F6532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72-4D3E-8D69-03A72DA1E81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72-4D3E-8D69-03A72DA1E81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B6-49E2-B9A7-C9D15D99594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B6-49E2-B9A7-C9D15D99594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8E-4617-B0B2-AB2B459580E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8E-4617-B0B2-AB2B459580E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D6-4256-841F-48FCE0E4765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D6-4256-841F-48FCE0E4765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403.76</c:v>
                </c:pt>
                <c:pt idx="1">
                  <c:v>361.1</c:v>
                </c:pt>
                <c:pt idx="2">
                  <c:v>332.04</c:v>
                </c:pt>
                <c:pt idx="3">
                  <c:v>291.18</c:v>
                </c:pt>
                <c:pt idx="4">
                  <c:v>256.11</c:v>
                </c:pt>
              </c:numCache>
            </c:numRef>
          </c:val>
          <c:extLst>
            <c:ext xmlns:c16="http://schemas.microsoft.com/office/drawing/2014/chart" uri="{C3380CC4-5D6E-409C-BE32-E72D297353CC}">
              <c16:uniqueId val="{00000000-3962-4797-9070-4A3BF1719A6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c:ext xmlns:c16="http://schemas.microsoft.com/office/drawing/2014/chart" uri="{C3380CC4-5D6E-409C-BE32-E72D297353CC}">
              <c16:uniqueId val="{00000001-3962-4797-9070-4A3BF1719A6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82.98</c:v>
                </c:pt>
                <c:pt idx="1">
                  <c:v>80.62</c:v>
                </c:pt>
                <c:pt idx="2">
                  <c:v>61.2</c:v>
                </c:pt>
                <c:pt idx="3">
                  <c:v>60.82</c:v>
                </c:pt>
                <c:pt idx="4">
                  <c:v>68.900000000000006</c:v>
                </c:pt>
              </c:numCache>
            </c:numRef>
          </c:val>
          <c:extLst>
            <c:ext xmlns:c16="http://schemas.microsoft.com/office/drawing/2014/chart" uri="{C3380CC4-5D6E-409C-BE32-E72D297353CC}">
              <c16:uniqueId val="{00000000-1804-4B46-BA87-449B16D339D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c:ext xmlns:c16="http://schemas.microsoft.com/office/drawing/2014/chart" uri="{C3380CC4-5D6E-409C-BE32-E72D297353CC}">
              <c16:uniqueId val="{00000001-1804-4B46-BA87-449B16D339D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133.08000000000001</c:v>
                </c:pt>
                <c:pt idx="1">
                  <c:v>139.99</c:v>
                </c:pt>
                <c:pt idx="2">
                  <c:v>185.68</c:v>
                </c:pt>
                <c:pt idx="3">
                  <c:v>186.21</c:v>
                </c:pt>
                <c:pt idx="4">
                  <c:v>163.80000000000001</c:v>
                </c:pt>
              </c:numCache>
            </c:numRef>
          </c:val>
          <c:extLst>
            <c:ext xmlns:c16="http://schemas.microsoft.com/office/drawing/2014/chart" uri="{C3380CC4-5D6E-409C-BE32-E72D297353CC}">
              <c16:uniqueId val="{00000000-3A7C-498F-A8FD-1DE28B58C1A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c:ext xmlns:c16="http://schemas.microsoft.com/office/drawing/2014/chart" uri="{C3380CC4-5D6E-409C-BE32-E72D297353CC}">
              <c16:uniqueId val="{00000001-3A7C-498F-A8FD-1DE28B58C1A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高山村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3596</v>
      </c>
      <c r="AM8" s="67"/>
      <c r="AN8" s="67"/>
      <c r="AO8" s="67"/>
      <c r="AP8" s="67"/>
      <c r="AQ8" s="67"/>
      <c r="AR8" s="67"/>
      <c r="AS8" s="67"/>
      <c r="AT8" s="66">
        <f>データ!$S$6</f>
        <v>64.180000000000007</v>
      </c>
      <c r="AU8" s="66"/>
      <c r="AV8" s="66"/>
      <c r="AW8" s="66"/>
      <c r="AX8" s="66"/>
      <c r="AY8" s="66"/>
      <c r="AZ8" s="66"/>
      <c r="BA8" s="66"/>
      <c r="BB8" s="66">
        <f>データ!$T$6</f>
        <v>56.03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99.47</v>
      </c>
      <c r="Q10" s="66"/>
      <c r="R10" s="66"/>
      <c r="S10" s="66"/>
      <c r="T10" s="66"/>
      <c r="U10" s="66"/>
      <c r="V10" s="66"/>
      <c r="W10" s="67">
        <f>データ!$Q$6</f>
        <v>1320</v>
      </c>
      <c r="X10" s="67"/>
      <c r="Y10" s="67"/>
      <c r="Z10" s="67"/>
      <c r="AA10" s="67"/>
      <c r="AB10" s="67"/>
      <c r="AC10" s="67"/>
      <c r="AD10" s="2"/>
      <c r="AE10" s="2"/>
      <c r="AF10" s="2"/>
      <c r="AG10" s="2"/>
      <c r="AH10" s="2"/>
      <c r="AI10" s="2"/>
      <c r="AJ10" s="2"/>
      <c r="AK10" s="2"/>
      <c r="AL10" s="67">
        <f>データ!$U$6</f>
        <v>3597</v>
      </c>
      <c r="AM10" s="67"/>
      <c r="AN10" s="67"/>
      <c r="AO10" s="67"/>
      <c r="AP10" s="67"/>
      <c r="AQ10" s="67"/>
      <c r="AR10" s="67"/>
      <c r="AS10" s="67"/>
      <c r="AT10" s="66">
        <f>データ!$V$6</f>
        <v>15</v>
      </c>
      <c r="AU10" s="66"/>
      <c r="AV10" s="66"/>
      <c r="AW10" s="66"/>
      <c r="AX10" s="66"/>
      <c r="AY10" s="66"/>
      <c r="AZ10" s="66"/>
      <c r="BA10" s="66"/>
      <c r="BB10" s="66">
        <f>データ!$W$6</f>
        <v>239.8</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42</v>
      </c>
      <c r="O85" s="27" t="str">
        <f>データ!EN6</f>
        <v>【0.56】</v>
      </c>
    </row>
  </sheetData>
  <sheetProtection algorithmName="SHA-512" hashValue="4eNh1Vm8BIEOurTtlRXweKf68kTJpZIfZxvKhZnSgHYk80NlUxiHB2g4IIWDrp4oR2kBBh+8ntR/62KoKEk8pQ==" saltValue="IbfBmbEy2tATvjkb+xZYr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2019</v>
      </c>
      <c r="C6" s="34">
        <f t="shared" ref="C6:W6" si="3">C7</f>
        <v>104281</v>
      </c>
      <c r="D6" s="34">
        <f t="shared" si="3"/>
        <v>47</v>
      </c>
      <c r="E6" s="34">
        <f t="shared" si="3"/>
        <v>1</v>
      </c>
      <c r="F6" s="34">
        <f t="shared" si="3"/>
        <v>0</v>
      </c>
      <c r="G6" s="34">
        <f t="shared" si="3"/>
        <v>0</v>
      </c>
      <c r="H6" s="34" t="str">
        <f t="shared" si="3"/>
        <v>群馬県　高山村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99.47</v>
      </c>
      <c r="Q6" s="35">
        <f t="shared" si="3"/>
        <v>1320</v>
      </c>
      <c r="R6" s="35">
        <f t="shared" si="3"/>
        <v>3596</v>
      </c>
      <c r="S6" s="35">
        <f t="shared" si="3"/>
        <v>64.180000000000007</v>
      </c>
      <c r="T6" s="35">
        <f t="shared" si="3"/>
        <v>56.03</v>
      </c>
      <c r="U6" s="35">
        <f t="shared" si="3"/>
        <v>3597</v>
      </c>
      <c r="V6" s="35">
        <f t="shared" si="3"/>
        <v>15</v>
      </c>
      <c r="W6" s="35">
        <f t="shared" si="3"/>
        <v>239.8</v>
      </c>
      <c r="X6" s="36">
        <f>IF(X7="",NA(),X7)</f>
        <v>113.07</v>
      </c>
      <c r="Y6" s="36">
        <f t="shared" ref="Y6:AG6" si="4">IF(Y7="",NA(),Y7)</f>
        <v>115.88</v>
      </c>
      <c r="Z6" s="36">
        <f t="shared" si="4"/>
        <v>134.69999999999999</v>
      </c>
      <c r="AA6" s="36">
        <f t="shared" si="4"/>
        <v>117.33</v>
      </c>
      <c r="AB6" s="36">
        <f t="shared" si="4"/>
        <v>185.73</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403.76</v>
      </c>
      <c r="BF6" s="36">
        <f t="shared" ref="BF6:BN6" si="7">IF(BF7="",NA(),BF7)</f>
        <v>361.1</v>
      </c>
      <c r="BG6" s="36">
        <f t="shared" si="7"/>
        <v>332.04</v>
      </c>
      <c r="BH6" s="36">
        <f t="shared" si="7"/>
        <v>291.18</v>
      </c>
      <c r="BI6" s="36">
        <f t="shared" si="7"/>
        <v>256.11</v>
      </c>
      <c r="BJ6" s="36">
        <f t="shared" si="7"/>
        <v>1134.67</v>
      </c>
      <c r="BK6" s="36">
        <f t="shared" si="7"/>
        <v>1144.79</v>
      </c>
      <c r="BL6" s="36">
        <f t="shared" si="7"/>
        <v>1061.58</v>
      </c>
      <c r="BM6" s="36">
        <f t="shared" si="7"/>
        <v>1007.7</v>
      </c>
      <c r="BN6" s="36">
        <f t="shared" si="7"/>
        <v>1018.52</v>
      </c>
      <c r="BO6" s="35" t="str">
        <f>IF(BO7="","",IF(BO7="-","【-】","【"&amp;SUBSTITUTE(TEXT(BO7,"#,##0.00"),"-","△")&amp;"】"))</f>
        <v>【1,084.05】</v>
      </c>
      <c r="BP6" s="36">
        <f>IF(BP7="",NA(),BP7)</f>
        <v>82.98</v>
      </c>
      <c r="BQ6" s="36">
        <f t="shared" ref="BQ6:BY6" si="8">IF(BQ7="",NA(),BQ7)</f>
        <v>80.62</v>
      </c>
      <c r="BR6" s="36">
        <f t="shared" si="8"/>
        <v>61.2</v>
      </c>
      <c r="BS6" s="36">
        <f t="shared" si="8"/>
        <v>60.82</v>
      </c>
      <c r="BT6" s="36">
        <f t="shared" si="8"/>
        <v>68.900000000000006</v>
      </c>
      <c r="BU6" s="36">
        <f t="shared" si="8"/>
        <v>40.6</v>
      </c>
      <c r="BV6" s="36">
        <f t="shared" si="8"/>
        <v>56.04</v>
      </c>
      <c r="BW6" s="36">
        <f t="shared" si="8"/>
        <v>58.52</v>
      </c>
      <c r="BX6" s="36">
        <f t="shared" si="8"/>
        <v>59.22</v>
      </c>
      <c r="BY6" s="36">
        <f t="shared" si="8"/>
        <v>58.79</v>
      </c>
      <c r="BZ6" s="35" t="str">
        <f>IF(BZ7="","",IF(BZ7="-","【-】","【"&amp;SUBSTITUTE(TEXT(BZ7,"#,##0.00"),"-","△")&amp;"】"))</f>
        <v>【53.46】</v>
      </c>
      <c r="CA6" s="36">
        <f>IF(CA7="",NA(),CA7)</f>
        <v>133.08000000000001</v>
      </c>
      <c r="CB6" s="36">
        <f t="shared" ref="CB6:CJ6" si="9">IF(CB7="",NA(),CB7)</f>
        <v>139.99</v>
      </c>
      <c r="CC6" s="36">
        <f t="shared" si="9"/>
        <v>185.68</v>
      </c>
      <c r="CD6" s="36">
        <f t="shared" si="9"/>
        <v>186.21</v>
      </c>
      <c r="CE6" s="36">
        <f t="shared" si="9"/>
        <v>163.80000000000001</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50.97</v>
      </c>
      <c r="CM6" s="36">
        <f t="shared" ref="CM6:CU6" si="10">IF(CM7="",NA(),CM7)</f>
        <v>50.99</v>
      </c>
      <c r="CN6" s="36">
        <f t="shared" si="10"/>
        <v>49.55</v>
      </c>
      <c r="CO6" s="36">
        <f t="shared" si="10"/>
        <v>50.1</v>
      </c>
      <c r="CP6" s="36">
        <f t="shared" si="10"/>
        <v>49.54</v>
      </c>
      <c r="CQ6" s="36">
        <f t="shared" si="10"/>
        <v>57.29</v>
      </c>
      <c r="CR6" s="36">
        <f t="shared" si="10"/>
        <v>55.9</v>
      </c>
      <c r="CS6" s="36">
        <f t="shared" si="10"/>
        <v>57.3</v>
      </c>
      <c r="CT6" s="36">
        <f t="shared" si="10"/>
        <v>56.76</v>
      </c>
      <c r="CU6" s="36">
        <f t="shared" si="10"/>
        <v>56.04</v>
      </c>
      <c r="CV6" s="35" t="str">
        <f>IF(CV7="","",IF(CV7="-","【-】","【"&amp;SUBSTITUTE(TEXT(CV7,"#,##0.00"),"-","△")&amp;"】"))</f>
        <v>【54.90】</v>
      </c>
      <c r="CW6" s="36">
        <f>IF(CW7="",NA(),CW7)</f>
        <v>97.56</v>
      </c>
      <c r="CX6" s="36">
        <f t="shared" ref="CX6:DF6" si="11">IF(CX7="",NA(),CX7)</f>
        <v>97.56</v>
      </c>
      <c r="CY6" s="36">
        <f t="shared" si="11"/>
        <v>97.56</v>
      </c>
      <c r="CZ6" s="36">
        <f t="shared" si="11"/>
        <v>97.56</v>
      </c>
      <c r="DA6" s="36">
        <f t="shared" si="11"/>
        <v>97.56</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2">
      <c r="A7" s="29"/>
      <c r="B7" s="38">
        <v>2019</v>
      </c>
      <c r="C7" s="38">
        <v>104281</v>
      </c>
      <c r="D7" s="38">
        <v>47</v>
      </c>
      <c r="E7" s="38">
        <v>1</v>
      </c>
      <c r="F7" s="38">
        <v>0</v>
      </c>
      <c r="G7" s="38">
        <v>0</v>
      </c>
      <c r="H7" s="38" t="s">
        <v>96</v>
      </c>
      <c r="I7" s="38" t="s">
        <v>97</v>
      </c>
      <c r="J7" s="38" t="s">
        <v>98</v>
      </c>
      <c r="K7" s="38" t="s">
        <v>99</v>
      </c>
      <c r="L7" s="38" t="s">
        <v>100</v>
      </c>
      <c r="M7" s="38" t="s">
        <v>101</v>
      </c>
      <c r="N7" s="39" t="s">
        <v>102</v>
      </c>
      <c r="O7" s="39" t="s">
        <v>103</v>
      </c>
      <c r="P7" s="39">
        <v>99.47</v>
      </c>
      <c r="Q7" s="39">
        <v>1320</v>
      </c>
      <c r="R7" s="39">
        <v>3596</v>
      </c>
      <c r="S7" s="39">
        <v>64.180000000000007</v>
      </c>
      <c r="T7" s="39">
        <v>56.03</v>
      </c>
      <c r="U7" s="39">
        <v>3597</v>
      </c>
      <c r="V7" s="39">
        <v>15</v>
      </c>
      <c r="W7" s="39">
        <v>239.8</v>
      </c>
      <c r="X7" s="39">
        <v>113.07</v>
      </c>
      <c r="Y7" s="39">
        <v>115.88</v>
      </c>
      <c r="Z7" s="39">
        <v>134.69999999999999</v>
      </c>
      <c r="AA7" s="39">
        <v>117.33</v>
      </c>
      <c r="AB7" s="39">
        <v>185.73</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403.76</v>
      </c>
      <c r="BF7" s="39">
        <v>361.1</v>
      </c>
      <c r="BG7" s="39">
        <v>332.04</v>
      </c>
      <c r="BH7" s="39">
        <v>291.18</v>
      </c>
      <c r="BI7" s="39">
        <v>256.11</v>
      </c>
      <c r="BJ7" s="39">
        <v>1134.67</v>
      </c>
      <c r="BK7" s="39">
        <v>1144.79</v>
      </c>
      <c r="BL7" s="39">
        <v>1061.58</v>
      </c>
      <c r="BM7" s="39">
        <v>1007.7</v>
      </c>
      <c r="BN7" s="39">
        <v>1018.52</v>
      </c>
      <c r="BO7" s="39">
        <v>1084.05</v>
      </c>
      <c r="BP7" s="39">
        <v>82.98</v>
      </c>
      <c r="BQ7" s="39">
        <v>80.62</v>
      </c>
      <c r="BR7" s="39">
        <v>61.2</v>
      </c>
      <c r="BS7" s="39">
        <v>60.82</v>
      </c>
      <c r="BT7" s="39">
        <v>68.900000000000006</v>
      </c>
      <c r="BU7" s="39">
        <v>40.6</v>
      </c>
      <c r="BV7" s="39">
        <v>56.04</v>
      </c>
      <c r="BW7" s="39">
        <v>58.52</v>
      </c>
      <c r="BX7" s="39">
        <v>59.22</v>
      </c>
      <c r="BY7" s="39">
        <v>58.79</v>
      </c>
      <c r="BZ7" s="39">
        <v>53.46</v>
      </c>
      <c r="CA7" s="39">
        <v>133.08000000000001</v>
      </c>
      <c r="CB7" s="39">
        <v>139.99</v>
      </c>
      <c r="CC7" s="39">
        <v>185.68</v>
      </c>
      <c r="CD7" s="39">
        <v>186.21</v>
      </c>
      <c r="CE7" s="39">
        <v>163.80000000000001</v>
      </c>
      <c r="CF7" s="39">
        <v>440.03</v>
      </c>
      <c r="CG7" s="39">
        <v>304.35000000000002</v>
      </c>
      <c r="CH7" s="39">
        <v>296.3</v>
      </c>
      <c r="CI7" s="39">
        <v>292.89999999999998</v>
      </c>
      <c r="CJ7" s="39">
        <v>298.25</v>
      </c>
      <c r="CK7" s="39">
        <v>300.47000000000003</v>
      </c>
      <c r="CL7" s="39">
        <v>50.97</v>
      </c>
      <c r="CM7" s="39">
        <v>50.99</v>
      </c>
      <c r="CN7" s="39">
        <v>49.55</v>
      </c>
      <c r="CO7" s="39">
        <v>50.1</v>
      </c>
      <c r="CP7" s="39">
        <v>49.54</v>
      </c>
      <c r="CQ7" s="39">
        <v>57.29</v>
      </c>
      <c r="CR7" s="39">
        <v>55.9</v>
      </c>
      <c r="CS7" s="39">
        <v>57.3</v>
      </c>
      <c r="CT7" s="39">
        <v>56.76</v>
      </c>
      <c r="CU7" s="39">
        <v>56.04</v>
      </c>
      <c r="CV7" s="39">
        <v>54.9</v>
      </c>
      <c r="CW7" s="39">
        <v>97.56</v>
      </c>
      <c r="CX7" s="39">
        <v>97.56</v>
      </c>
      <c r="CY7" s="39">
        <v>97.56</v>
      </c>
      <c r="CZ7" s="39">
        <v>97.56</v>
      </c>
      <c r="DA7" s="39">
        <v>97.56</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0.72</v>
      </c>
      <c r="EL7" s="39">
        <v>0.53</v>
      </c>
      <c r="EM7" s="39">
        <v>0.71</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111</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2020-12-04T02:19:36Z</dcterms:created>
  <dcterms:modified xsi:type="dcterms:W3CDTF">2021-02-16T01:18:19Z</dcterms:modified>
  <cp:category/>
</cp:coreProperties>
</file>