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22○嬬恋村\"/>
    </mc:Choice>
  </mc:AlternateContent>
  <xr:revisionPtr revIDLastSave="0" documentId="13_ncr:1_{1CD47897-7BD8-441B-8E1A-847DE46FC85C}" xr6:coauthVersionLast="36" xr6:coauthVersionMax="36" xr10:uidLastSave="{00000000-0000-0000-0000-000000000000}"/>
  <workbookProtection workbookAlgorithmName="SHA-512" workbookHashValue="UnsyXZKmG5wg5wF1FwtTwETc1YPX8GPS9avmGbJ4WEIoAIAigMx9Opt1LjVi3rRBBKwSjm2zaCGlFojZ2tU5sA==" workbookSaltValue="+eP91FoFvO395L7X/JkC5w==" workbookSpinCount="100000" lockStructure="1"/>
  <bookViews>
    <workbookView xWindow="0" yWindow="0" windowWidth="16970" windowHeight="449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AL10" i="4"/>
  <c r="W10" i="4"/>
  <c r="P10" i="4"/>
  <c r="BB8" i="4"/>
  <c r="AT8" i="4"/>
  <c r="AD8" i="4"/>
  <c r="W8" i="4"/>
  <c r="P8" i="4"/>
  <c r="B8" i="4"/>
  <c r="B6"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<sst xmlns="http://schemas.openxmlformats.org/spreadsheetml/2006/main" count="233" uniqueCount="119">
  <si>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</si>
  <si>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</si>
  <si>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</si>
  <si>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</si>
  <si>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</si>
  <si>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</si>
  <si>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</si>
  <si>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</si>
  <si>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</si>
  <si>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</si>
  <si>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</si>
  <si>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</si>
  <si>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</si>
  <si>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</si>
  <si>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</si>
  <si>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</si>
  <si>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</si>
  <si>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</si>
  <si>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</si>
  <si>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</si>
  <si>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</si>
  <si>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</si>
  <si>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</si>
  <si>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</si>
  <si>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</si>
  <si>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</si>
  <si>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</si>
  <si>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</si>
  <si>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</si>
  <si>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</si>
  <si>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</si>
  <si>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</si>
  <si>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</si>
  <si>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</si>
  <si>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</si>
  <si>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</si>
  <si>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</si>
  <si>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</si>
  <si>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</si>
  <si>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</si>
  <si>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</si>
  <si>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</si>
  <si>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</si>
  <si>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</si>
  <si>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</si>
  <si>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</si>
  <si>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</si>
  <si>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</si>
  <si>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</si>
  <si>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</si>
  <si>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</si>
  <si>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</si>
  <si>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</si>
  <si>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</si>
  <si>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</si>
  <si>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</si>
  <si>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</si>
  <si>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</si>
  <si>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</si>
  <si>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</si>
  <si>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</si>
  <si>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</si>
  <si>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</si>
  <si>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</si>
  <si>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</si>
  <si>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</si>
  <si>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</si>
  <si>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</si>
  <si>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</si>
  <si>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</si>
  <si>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</si>
  <si>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</si>
  <si>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</si>
  <si>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</si>
  <si>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</si>
  <si>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</si>
  <si>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</si>
  <si>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</si>
  <si>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</si>
  <si>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</si>
  <si>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</si>
  <si>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</si>
  <si>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</si>
  <si>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</si>
  <si>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</si>
  <si>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</si>
  <si>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</si>
  <si>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</si>
  <si>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</si>
  <si>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</si>
  <si>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</si>
  <si>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</si>
  <si>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</si>
  <si>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</si>
  <si>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</si>
  <si>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</si>
  <si>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嬬恋村</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</si>
  <si>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</si>
  <si>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</si>
  <si>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</si>
  <si>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</si>
  <si>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</si>
  <si>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</si>
  <si>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</si>
  <si>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</si>
  <si>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</si>
  <si>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</si>
  <si>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</si>
  <si>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</si>
  <si>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</si>
  <si>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</si>
  <si>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</si>
  <si>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</si>
  <si>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</si>
  <si>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</si>
  <si>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</si>
  <si>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(1)各指標の分析
③現在石綿管を中心に更新を行っているが、石綿管以外の老朽管の把握ができていないため更新率が低い状態になっている。今後経営戦略策定により更新対象管路を計画的に選定していく必要がある。
(2)現状・課題
  石綿管を優先に更新しているが、その他に耐用年数が経過した管路が多く存在しているため、更新管路の選定に苦慮している。今後は現在実施している管路図のデジタル化、資産台帳の整備と経営戦略策定により資産の把握が可能になるが、更新が必要な管路が多いため、優先順位の検討が必要になる。</t>
  </si>
  <si>
    <t>(1)課題
  人口減少や節水意識の向上により料金収入の減少が予想される中、老朽化施設の更新を実施していく必要がある。
(2)改善に向けた取り組み
  経営戦略策定により、現状把握と中長期的な経営計画を立て、効率的な設備投資を実施していく必要がある。</t>
  </si>
  <si>
    <t>①収益的収支比率について、平成２７年度に悪化したことで費用削減に取組んだ結果、改善の傾向を示してはいるが、引き続き費用削減に取り組む必要がある。
④企業債残高対給水収益比率については、類似団体と比較すると低い数値で推移している。今後は経営戦略策定と資産の把握により適切な投資を行っていく必要がある。
⑤料金回収率については、類似団体より高いが今後も更なる費用削減に取組む必要ある。
⑥給水原価は類似団体と比較して低いが経営戦略の
策定により適正な水準を維持しながら効率的な投資を行っていくことが必要である。
⑦施設利用率は類似団体より高い数値であるが人口
減少や節水意識の高まりによる使用量の減少に対応
するため経営戦略策定により施設の統廃合やダウン
サイジング等の検討を行う必要がある。
⑧有収率については、依然として低い状況にあるた
め、計画的な漏水調査の実施と管路更新を行っていく必要がある。
（2）現状、課題　　　　　　　　　　　　　　　　　節水意識の高まりや人口減少により料金収入が減少傾向であり、経費削減の一層の努力と、老朽化する施設の把握と更新を効率的に進めるため｢経営戦略｣を策定し、より計画的に施設の更新を進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</si>
</sst>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0.34</c:v>
                </c:pt>
                <c:pt idx="1">
                  <c:v>0.5</c:v>
                </c:pt>
                <c:pt idx="2">
                  <c:v>0.52</c:v>
                </c:pt>
                <c:pt idx="3">
                  <c:v>0.77</c:v>
                </c:pt>
                <c:pt idx="4">
                  <c:v>1.19</c:v>
                </c:pt>
              </c:numCache>
            </c:numRef>
          </c:val>
          <c:extLst>
            <c:ext xmlns:c16="http://schemas.microsoft.com/office/drawing/2014/chart" uri="{C3380CC4-5D6E-409C-BE32-E72D297353CC}">
              <c16:uniqueId val="{00000000-7CE5-4B91-90E4-1F9A1FCEC9F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c:ext xmlns:c16="http://schemas.microsoft.com/office/drawing/2014/chart" uri="{C3380CC4-5D6E-409C-BE32-E72D297353CC}">
              <c16:uniqueId val="{00000001-7CE5-4B91-90E4-1F9A1FCEC9F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46.09</c:v>
                </c:pt>
                <c:pt idx="1">
                  <c:v>63.29</c:v>
                </c:pt>
                <c:pt idx="2">
                  <c:v>63.38</c:v>
                </c:pt>
                <c:pt idx="3">
                  <c:v>65.849999999999994</c:v>
                </c:pt>
                <c:pt idx="4">
                  <c:v>58.47</c:v>
                </c:pt>
              </c:numCache>
            </c:numRef>
          </c:val>
          <c:extLst>
            <c:ext xmlns:c16="http://schemas.microsoft.com/office/drawing/2014/chart" uri="{C3380CC4-5D6E-409C-BE32-E72D297353CC}">
              <c16:uniqueId val="{00000000-1CFC-42FE-862E-097F6A1FC8B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c:ext xmlns:c16="http://schemas.microsoft.com/office/drawing/2014/chart" uri="{C3380CC4-5D6E-409C-BE32-E72D297353CC}">
              <c16:uniqueId val="{00000001-1CFC-42FE-862E-097F6A1FC8B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64.33</c:v>
                </c:pt>
                <c:pt idx="1">
                  <c:v>64.87</c:v>
                </c:pt>
                <c:pt idx="2">
                  <c:v>65.739999999999995</c:v>
                </c:pt>
                <c:pt idx="3">
                  <c:v>63</c:v>
                </c:pt>
                <c:pt idx="4">
                  <c:v>69.62</c:v>
                </c:pt>
              </c:numCache>
            </c:numRef>
          </c:val>
          <c:extLst>
            <c:ext xmlns:c16="http://schemas.microsoft.com/office/drawing/2014/chart" uri="{C3380CC4-5D6E-409C-BE32-E72D297353CC}">
              <c16:uniqueId val="{00000000-1886-472D-AB0A-9DBC9A8DC26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c:ext xmlns:c16="http://schemas.microsoft.com/office/drawing/2014/chart" uri="{C3380CC4-5D6E-409C-BE32-E72D297353CC}">
              <c16:uniqueId val="{00000001-1886-472D-AB0A-9DBC9A8DC26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78.260000000000005</c:v>
                </c:pt>
                <c:pt idx="1">
                  <c:v>82.88</c:v>
                </c:pt>
                <c:pt idx="2">
                  <c:v>104.13</c:v>
                </c:pt>
                <c:pt idx="3">
                  <c:v>97.04</c:v>
                </c:pt>
                <c:pt idx="4">
                  <c:v>101.27</c:v>
                </c:pt>
              </c:numCache>
            </c:numRef>
          </c:val>
          <c:extLst>
            <c:ext xmlns:c16="http://schemas.microsoft.com/office/drawing/2014/chart" uri="{C3380CC4-5D6E-409C-BE32-E72D297353CC}">
              <c16:uniqueId val="{00000000-7AB1-485B-ACCE-56E3E86FBEE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c:ext xmlns:c16="http://schemas.microsoft.com/office/drawing/2014/chart" uri="{C3380CC4-5D6E-409C-BE32-E72D297353CC}">
              <c16:uniqueId val="{00000001-7AB1-485B-ACCE-56E3E86FBEE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97-4662-8D45-3885906DFAD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97-4662-8D45-3885906DFAD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DA-4BEE-B5D2-5F1A3FF9219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DA-4BEE-B5D2-5F1A3FF9219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F4-4265-9FC2-A2A1B9F742C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F4-4265-9FC2-A2A1B9F742C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B3-45B1-B70F-E0461469CB4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B3-45B1-B70F-E0461469CB4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507.42</c:v>
                </c:pt>
                <c:pt idx="1">
                  <c:v>482.52</c:v>
                </c:pt>
                <c:pt idx="2">
                  <c:v>461.87</c:v>
                </c:pt>
                <c:pt idx="3">
                  <c:v>466.61</c:v>
                </c:pt>
                <c:pt idx="4">
                  <c:v>555.20000000000005</c:v>
                </c:pt>
              </c:numCache>
            </c:numRef>
          </c:val>
          <c:extLst>
            <c:ext xmlns:c16="http://schemas.microsoft.com/office/drawing/2014/chart" uri="{C3380CC4-5D6E-409C-BE32-E72D297353CC}">
              <c16:uniqueId val="{00000000-197D-4867-A3D4-F58DDF1F1F4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c:ext xmlns:c16="http://schemas.microsoft.com/office/drawing/2014/chart" uri="{C3380CC4-5D6E-409C-BE32-E72D297353CC}">
              <c16:uniqueId val="{00000001-197D-4867-A3D4-F58DDF1F1F4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70.05</c:v>
                </c:pt>
                <c:pt idx="1">
                  <c:v>76.62</c:v>
                </c:pt>
                <c:pt idx="2">
                  <c:v>75.17</c:v>
                </c:pt>
                <c:pt idx="3">
                  <c:v>66.92</c:v>
                </c:pt>
                <c:pt idx="4">
                  <c:v>70.989999999999995</c:v>
                </c:pt>
              </c:numCache>
            </c:numRef>
          </c:val>
          <c:extLst>
            <c:ext xmlns:c16="http://schemas.microsoft.com/office/drawing/2014/chart" uri="{C3380CC4-5D6E-409C-BE32-E72D297353CC}">
              <c16:uniqueId val="{00000000-C641-4560-90B0-2B0316E2B65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c:ext xmlns:c16="http://schemas.microsoft.com/office/drawing/2014/chart" uri="{C3380CC4-5D6E-409C-BE32-E72D297353CC}">
              <c16:uniqueId val="{00000001-C641-4560-90B0-2B0316E2B65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137.87</c:v>
                </c:pt>
                <c:pt idx="1">
                  <c:v>88.19</c:v>
                </c:pt>
                <c:pt idx="2">
                  <c:v>89.66</c:v>
                </c:pt>
                <c:pt idx="3">
                  <c:v>102.52</c:v>
                </c:pt>
                <c:pt idx="4">
                  <c:v>95.61</c:v>
                </c:pt>
              </c:numCache>
            </c:numRef>
          </c:val>
          <c:extLst>
            <c:ext xmlns:c16="http://schemas.microsoft.com/office/drawing/2014/chart" uri="{C3380CC4-5D6E-409C-BE32-E72D297353CC}">
              <c16:uniqueId val="{00000000-E262-4D78-BA9D-CF1CB14E7E1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c:ext xmlns:c16="http://schemas.microsoft.com/office/drawing/2014/chart" uri="{C3380CC4-5D6E-409C-BE32-E72D297353CC}">
              <c16:uniqueId val="{00000001-E262-4D78-BA9D-CF1CB14E7E1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60" zoomScaleNormal="6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群馬県　嬬恋村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D2</v>
      </c>
      <c r="X8" s="50"/>
      <c r="Y8" s="50"/>
      <c r="Z8" s="50"/>
      <c r="AA8" s="50"/>
      <c r="AB8" s="50"/>
      <c r="AC8" s="50"/>
      <c r="AD8" s="50" t="str">
        <f>データ!$M$6</f>
        <v>非設置</v>
      </c>
      <c r="AE8" s="50"/>
      <c r="AF8" s="50"/>
      <c r="AG8" s="50"/>
      <c r="AH8" s="50"/>
      <c r="AI8" s="50"/>
      <c r="AJ8" s="50"/>
      <c r="AK8" s="2"/>
      <c r="AL8" s="51">
        <f>データ!$R$6</f>
        <v>9514</v>
      </c>
      <c r="AM8" s="51"/>
      <c r="AN8" s="51"/>
      <c r="AO8" s="51"/>
      <c r="AP8" s="51"/>
      <c r="AQ8" s="51"/>
      <c r="AR8" s="51"/>
      <c r="AS8" s="51"/>
      <c r="AT8" s="47">
        <f>データ!$S$6</f>
        <v>337.58</v>
      </c>
      <c r="AU8" s="47"/>
      <c r="AV8" s="47"/>
      <c r="AW8" s="47"/>
      <c r="AX8" s="47"/>
      <c r="AY8" s="47"/>
      <c r="AZ8" s="47"/>
      <c r="BA8" s="47"/>
      <c r="BB8" s="47">
        <f>データ!$T$6</f>
        <v>28.18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66.03</v>
      </c>
      <c r="Q10" s="47"/>
      <c r="R10" s="47"/>
      <c r="S10" s="47"/>
      <c r="T10" s="47"/>
      <c r="U10" s="47"/>
      <c r="V10" s="47"/>
      <c r="W10" s="51">
        <f>データ!$Q$6</f>
        <v>1276</v>
      </c>
      <c r="X10" s="51"/>
      <c r="Y10" s="51"/>
      <c r="Z10" s="51"/>
      <c r="AA10" s="51"/>
      <c r="AB10" s="51"/>
      <c r="AC10" s="51"/>
      <c r="AD10" s="2"/>
      <c r="AE10" s="2"/>
      <c r="AF10" s="2"/>
      <c r="AG10" s="2"/>
      <c r="AH10" s="2"/>
      <c r="AI10" s="2"/>
      <c r="AJ10" s="2"/>
      <c r="AK10" s="2"/>
      <c r="AL10" s="51">
        <f>データ!$U$6</f>
        <v>6287</v>
      </c>
      <c r="AM10" s="51"/>
      <c r="AN10" s="51"/>
      <c r="AO10" s="51"/>
      <c r="AP10" s="51"/>
      <c r="AQ10" s="51"/>
      <c r="AR10" s="51"/>
      <c r="AS10" s="51"/>
      <c r="AT10" s="47">
        <f>データ!$V$6</f>
        <v>33.74</v>
      </c>
      <c r="AU10" s="47"/>
      <c r="AV10" s="47"/>
      <c r="AW10" s="47"/>
      <c r="AX10" s="47"/>
      <c r="AY10" s="47"/>
      <c r="AZ10" s="47"/>
      <c r="BA10" s="47"/>
      <c r="BB10" s="47">
        <f>データ!$W$6</f>
        <v>186.34</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118</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42</v>
      </c>
      <c r="O85" s="27" t="str">
        <f>データ!EN6</f>
        <v>【0.56】</v>
      </c>
    </row>
  </sheetData>
  <sheetProtection algorithmName="SHA-512" hashValue="qzHc2D/JPlI/Y4X8X8bD+//LQeh/VBz0eLfsnRZqAAA03grG1hp2b+4T/+ntvsnQtJ42M+wUsXDtnSuiTIRbRw==" saltValue="ShJg85vmqdqozeqOBv0eV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2019</v>
      </c>
      <c r="C6" s="34">
        <f t="shared" ref="C6:W6" si="3">C7</f>
        <v>104256</v>
      </c>
      <c r="D6" s="34">
        <f t="shared" si="3"/>
        <v>47</v>
      </c>
      <c r="E6" s="34">
        <f t="shared" si="3"/>
        <v>1</v>
      </c>
      <c r="F6" s="34">
        <f t="shared" si="3"/>
        <v>0</v>
      </c>
      <c r="G6" s="34">
        <f t="shared" si="3"/>
        <v>0</v>
      </c>
      <c r="H6" s="34" t="str">
        <f t="shared" si="3"/>
        <v>群馬県　嬬恋村</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66.03</v>
      </c>
      <c r="Q6" s="35">
        <f t="shared" si="3"/>
        <v>1276</v>
      </c>
      <c r="R6" s="35">
        <f t="shared" si="3"/>
        <v>9514</v>
      </c>
      <c r="S6" s="35">
        <f t="shared" si="3"/>
        <v>337.58</v>
      </c>
      <c r="T6" s="35">
        <f t="shared" si="3"/>
        <v>28.18</v>
      </c>
      <c r="U6" s="35">
        <f t="shared" si="3"/>
        <v>6287</v>
      </c>
      <c r="V6" s="35">
        <f t="shared" si="3"/>
        <v>33.74</v>
      </c>
      <c r="W6" s="35">
        <f t="shared" si="3"/>
        <v>186.34</v>
      </c>
      <c r="X6" s="36">
        <f>IF(X7="",NA(),X7)</f>
        <v>78.260000000000005</v>
      </c>
      <c r="Y6" s="36">
        <f t="shared" ref="Y6:AG6" si="4">IF(Y7="",NA(),Y7)</f>
        <v>82.88</v>
      </c>
      <c r="Z6" s="36">
        <f t="shared" si="4"/>
        <v>104.13</v>
      </c>
      <c r="AA6" s="36">
        <f t="shared" si="4"/>
        <v>97.04</v>
      </c>
      <c r="AB6" s="36">
        <f t="shared" si="4"/>
        <v>101.27</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507.42</v>
      </c>
      <c r="BF6" s="36">
        <f t="shared" ref="BF6:BN6" si="7">IF(BF7="",NA(),BF7)</f>
        <v>482.52</v>
      </c>
      <c r="BG6" s="36">
        <f t="shared" si="7"/>
        <v>461.87</v>
      </c>
      <c r="BH6" s="36">
        <f t="shared" si="7"/>
        <v>466.61</v>
      </c>
      <c r="BI6" s="36">
        <f t="shared" si="7"/>
        <v>555.20000000000005</v>
      </c>
      <c r="BJ6" s="36">
        <f t="shared" si="7"/>
        <v>1280.18</v>
      </c>
      <c r="BK6" s="36">
        <f t="shared" si="7"/>
        <v>1346.23</v>
      </c>
      <c r="BL6" s="36">
        <f t="shared" si="7"/>
        <v>1295.06</v>
      </c>
      <c r="BM6" s="36">
        <f t="shared" si="7"/>
        <v>1168.7</v>
      </c>
      <c r="BN6" s="36">
        <f t="shared" si="7"/>
        <v>1245.46</v>
      </c>
      <c r="BO6" s="35" t="str">
        <f>IF(BO7="","",IF(BO7="-","【-】","【"&amp;SUBSTITUTE(TEXT(BO7,"#,##0.00"),"-","△")&amp;"】"))</f>
        <v>【1,084.05】</v>
      </c>
      <c r="BP6" s="36">
        <f>IF(BP7="",NA(),BP7)</f>
        <v>70.05</v>
      </c>
      <c r="BQ6" s="36">
        <f t="shared" ref="BQ6:BY6" si="8">IF(BQ7="",NA(),BQ7)</f>
        <v>76.62</v>
      </c>
      <c r="BR6" s="36">
        <f t="shared" si="8"/>
        <v>75.17</v>
      </c>
      <c r="BS6" s="36">
        <f t="shared" si="8"/>
        <v>66.92</v>
      </c>
      <c r="BT6" s="36">
        <f t="shared" si="8"/>
        <v>70.989999999999995</v>
      </c>
      <c r="BU6" s="36">
        <f t="shared" si="8"/>
        <v>53.62</v>
      </c>
      <c r="BV6" s="36">
        <f t="shared" si="8"/>
        <v>53.41</v>
      </c>
      <c r="BW6" s="36">
        <f t="shared" si="8"/>
        <v>53.29</v>
      </c>
      <c r="BX6" s="36">
        <f t="shared" si="8"/>
        <v>53.59</v>
      </c>
      <c r="BY6" s="36">
        <f t="shared" si="8"/>
        <v>51.08</v>
      </c>
      <c r="BZ6" s="35" t="str">
        <f>IF(BZ7="","",IF(BZ7="-","【-】","【"&amp;SUBSTITUTE(TEXT(BZ7,"#,##0.00"),"-","△")&amp;"】"))</f>
        <v>【53.46】</v>
      </c>
      <c r="CA6" s="36">
        <f>IF(CA7="",NA(),CA7)</f>
        <v>137.87</v>
      </c>
      <c r="CB6" s="36">
        <f t="shared" ref="CB6:CJ6" si="9">IF(CB7="",NA(),CB7)</f>
        <v>88.19</v>
      </c>
      <c r="CC6" s="36">
        <f t="shared" si="9"/>
        <v>89.66</v>
      </c>
      <c r="CD6" s="36">
        <f t="shared" si="9"/>
        <v>102.52</v>
      </c>
      <c r="CE6" s="36">
        <f t="shared" si="9"/>
        <v>95.61</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46.09</v>
      </c>
      <c r="CM6" s="36">
        <f t="shared" ref="CM6:CU6" si="10">IF(CM7="",NA(),CM7)</f>
        <v>63.29</v>
      </c>
      <c r="CN6" s="36">
        <f t="shared" si="10"/>
        <v>63.38</v>
      </c>
      <c r="CO6" s="36">
        <f t="shared" si="10"/>
        <v>65.849999999999994</v>
      </c>
      <c r="CP6" s="36">
        <f t="shared" si="10"/>
        <v>58.47</v>
      </c>
      <c r="CQ6" s="36">
        <f t="shared" si="10"/>
        <v>58.1</v>
      </c>
      <c r="CR6" s="36">
        <f t="shared" si="10"/>
        <v>56.19</v>
      </c>
      <c r="CS6" s="36">
        <f t="shared" si="10"/>
        <v>56.65</v>
      </c>
      <c r="CT6" s="36">
        <f t="shared" si="10"/>
        <v>56.41</v>
      </c>
      <c r="CU6" s="36">
        <f t="shared" si="10"/>
        <v>54.9</v>
      </c>
      <c r="CV6" s="35" t="str">
        <f>IF(CV7="","",IF(CV7="-","【-】","【"&amp;SUBSTITUTE(TEXT(CV7,"#,##0.00"),"-","△")&amp;"】"))</f>
        <v>【54.90】</v>
      </c>
      <c r="CW6" s="36">
        <f>IF(CW7="",NA(),CW7)</f>
        <v>64.33</v>
      </c>
      <c r="CX6" s="36">
        <f t="shared" ref="CX6:DF6" si="11">IF(CX7="",NA(),CX7)</f>
        <v>64.87</v>
      </c>
      <c r="CY6" s="36">
        <f t="shared" si="11"/>
        <v>65.739999999999995</v>
      </c>
      <c r="CZ6" s="36">
        <f t="shared" si="11"/>
        <v>63</v>
      </c>
      <c r="DA6" s="36">
        <f t="shared" si="11"/>
        <v>69.62</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0.34</v>
      </c>
      <c r="EE6" s="36">
        <f t="shared" ref="EE6:EM6" si="14">IF(EE7="",NA(),EE7)</f>
        <v>0.5</v>
      </c>
      <c r="EF6" s="36">
        <f t="shared" si="14"/>
        <v>0.52</v>
      </c>
      <c r="EG6" s="36">
        <f t="shared" si="14"/>
        <v>0.77</v>
      </c>
      <c r="EH6" s="36">
        <f t="shared" si="14"/>
        <v>1.19</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2">
      <c r="A7" s="29"/>
      <c r="B7" s="38">
        <v>2019</v>
      </c>
      <c r="C7" s="38">
        <v>104256</v>
      </c>
      <c r="D7" s="38">
        <v>47</v>
      </c>
      <c r="E7" s="38">
        <v>1</v>
      </c>
      <c r="F7" s="38">
        <v>0</v>
      </c>
      <c r="G7" s="38">
        <v>0</v>
      </c>
      <c r="H7" s="38" t="s">
        <v>96</v>
      </c>
      <c r="I7" s="38" t="s">
        <v>97</v>
      </c>
      <c r="J7" s="38" t="s">
        <v>98</v>
      </c>
      <c r="K7" s="38" t="s">
        <v>99</v>
      </c>
      <c r="L7" s="38" t="s">
        <v>100</v>
      </c>
      <c r="M7" s="38" t="s">
        <v>101</v>
      </c>
      <c r="N7" s="39" t="s">
        <v>102</v>
      </c>
      <c r="O7" s="39" t="s">
        <v>103</v>
      </c>
      <c r="P7" s="39">
        <v>66.03</v>
      </c>
      <c r="Q7" s="39">
        <v>1276</v>
      </c>
      <c r="R7" s="39">
        <v>9514</v>
      </c>
      <c r="S7" s="39">
        <v>337.58</v>
      </c>
      <c r="T7" s="39">
        <v>28.18</v>
      </c>
      <c r="U7" s="39">
        <v>6287</v>
      </c>
      <c r="V7" s="39">
        <v>33.74</v>
      </c>
      <c r="W7" s="39">
        <v>186.34</v>
      </c>
      <c r="X7" s="39">
        <v>78.260000000000005</v>
      </c>
      <c r="Y7" s="39">
        <v>82.88</v>
      </c>
      <c r="Z7" s="39">
        <v>104.13</v>
      </c>
      <c r="AA7" s="39">
        <v>97.04</v>
      </c>
      <c r="AB7" s="39">
        <v>101.27</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507.42</v>
      </c>
      <c r="BF7" s="39">
        <v>482.52</v>
      </c>
      <c r="BG7" s="39">
        <v>461.87</v>
      </c>
      <c r="BH7" s="39">
        <v>466.61</v>
      </c>
      <c r="BI7" s="39">
        <v>555.20000000000005</v>
      </c>
      <c r="BJ7" s="39">
        <v>1280.18</v>
      </c>
      <c r="BK7" s="39">
        <v>1346.23</v>
      </c>
      <c r="BL7" s="39">
        <v>1295.06</v>
      </c>
      <c r="BM7" s="39">
        <v>1168.7</v>
      </c>
      <c r="BN7" s="39">
        <v>1245.46</v>
      </c>
      <c r="BO7" s="39">
        <v>1084.05</v>
      </c>
      <c r="BP7" s="39">
        <v>70.05</v>
      </c>
      <c r="BQ7" s="39">
        <v>76.62</v>
      </c>
      <c r="BR7" s="39">
        <v>75.17</v>
      </c>
      <c r="BS7" s="39">
        <v>66.92</v>
      </c>
      <c r="BT7" s="39">
        <v>70.989999999999995</v>
      </c>
      <c r="BU7" s="39">
        <v>53.62</v>
      </c>
      <c r="BV7" s="39">
        <v>53.41</v>
      </c>
      <c r="BW7" s="39">
        <v>53.29</v>
      </c>
      <c r="BX7" s="39">
        <v>53.59</v>
      </c>
      <c r="BY7" s="39">
        <v>51.08</v>
      </c>
      <c r="BZ7" s="39">
        <v>53.46</v>
      </c>
      <c r="CA7" s="39">
        <v>137.87</v>
      </c>
      <c r="CB7" s="39">
        <v>88.19</v>
      </c>
      <c r="CC7" s="39">
        <v>89.66</v>
      </c>
      <c r="CD7" s="39">
        <v>102.52</v>
      </c>
      <c r="CE7" s="39">
        <v>95.61</v>
      </c>
      <c r="CF7" s="39">
        <v>287.7</v>
      </c>
      <c r="CG7" s="39">
        <v>277.39999999999998</v>
      </c>
      <c r="CH7" s="39">
        <v>259.02</v>
      </c>
      <c r="CI7" s="39">
        <v>259.79000000000002</v>
      </c>
      <c r="CJ7" s="39">
        <v>262.13</v>
      </c>
      <c r="CK7" s="39">
        <v>300.47000000000003</v>
      </c>
      <c r="CL7" s="39">
        <v>46.09</v>
      </c>
      <c r="CM7" s="39">
        <v>63.29</v>
      </c>
      <c r="CN7" s="39">
        <v>63.38</v>
      </c>
      <c r="CO7" s="39">
        <v>65.849999999999994</v>
      </c>
      <c r="CP7" s="39">
        <v>58.47</v>
      </c>
      <c r="CQ7" s="39">
        <v>58.1</v>
      </c>
      <c r="CR7" s="39">
        <v>56.19</v>
      </c>
      <c r="CS7" s="39">
        <v>56.65</v>
      </c>
      <c r="CT7" s="39">
        <v>56.41</v>
      </c>
      <c r="CU7" s="39">
        <v>54.9</v>
      </c>
      <c r="CV7" s="39">
        <v>54.9</v>
      </c>
      <c r="CW7" s="39">
        <v>64.33</v>
      </c>
      <c r="CX7" s="39">
        <v>64.87</v>
      </c>
      <c r="CY7" s="39">
        <v>65.739999999999995</v>
      </c>
      <c r="CZ7" s="39">
        <v>63</v>
      </c>
      <c r="DA7" s="39">
        <v>69.62</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0.34</v>
      </c>
      <c r="EE7" s="39">
        <v>0.5</v>
      </c>
      <c r="EF7" s="39">
        <v>0.52</v>
      </c>
      <c r="EG7" s="39">
        <v>0.77</v>
      </c>
      <c r="EH7" s="39">
        <v>1.19</v>
      </c>
      <c r="EI7" s="39">
        <v>0.76</v>
      </c>
      <c r="EJ7" s="39">
        <v>0.8</v>
      </c>
      <c r="EK7" s="39">
        <v>0.96</v>
      </c>
      <c r="EL7" s="39">
        <v>0.65</v>
      </c>
      <c r="EM7" s="39">
        <v>0.52</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109</v>
      </c>
    </row>
    <row r="12" spans="1:144" x14ac:dyDescent="0.2">
      <c r="B12">
        <v>1</v>
      </c>
      <c r="C12">
        <v>1</v>
      </c>
      <c r="D12">
        <v>1</v>
      </c>
      <c r="E12">
        <v>1</v>
      </c>
      <c r="F12">
        <v>1</v>
      </c>
      <c r="G12" t="s">
        <v>110</v>
      </c>
    </row>
    <row r="13" spans="1:144" x14ac:dyDescent="0.2">
      <c r="B13" t="s">
        <v>111</v>
      </c>
      <c r="C13" t="s">
        <v>112</v>
      </c>
      <c r="D13" t="s">
        <v>113</v>
      </c>
      <c r="E13" t="s">
        <v>112</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2021-02-16T01:13:22Z</cp:lastPrinted>
  <dcterms:created xsi:type="dcterms:W3CDTF">2020-12-04T02:19:34Z</dcterms:created>
  <dcterms:modified xsi:type="dcterms:W3CDTF">2021-02-16T01:13:22Z</dcterms:modified>
  <cp:category/>
</cp:coreProperties>
</file>