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0○中之条町\"/>
    </mc:Choice>
  </mc:AlternateContent>
  <xr:revisionPtr revIDLastSave="0" documentId="13_ncr:1_{15ACC827-5EFB-404C-A36C-62117097B9F3}" xr6:coauthVersionLast="36" xr6:coauthVersionMax="45" xr10:uidLastSave="{00000000-0000-0000-0000-000000000000}"/>
  <workbookProtection workbookAlgorithmName="SHA-512" workbookHashValue="/cbxp4JjQWSJJHQAjr8ysvdZKs8IfZzskARqW3OGtZ0tzqHfGnY+gL0KcYX+LU14J9NQ02b24IfVSlshEmF5gQ==" workbookSaltValue="cfxW2LUK6jJ4RiH8dHiJ7g==" workbookSpinCount="100000" lockStructure="1"/>
  <bookViews>
    <workbookView xWindow="0" yWindow="0" windowWidth="10210" windowHeight="578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AT10" i="4"/>
  <c r="AL10" i="4"/>
  <c r="W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<sst xmlns="http://schemas.openxmlformats.org/spreadsheetml/2006/main" count="233" uniqueCount="116">
  <si>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</si>
  <si>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</si>
  <si>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</si>
  <si>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</si>
  <si>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</si>
  <si>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</si>
  <si>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</si>
  <si>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</si>
  <si>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</si>
  <si>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</si>
  <si>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</si>
  <si>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</si>
  <si>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</si>
  <si>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</si>
  <si>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</si>
  <si>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</si>
  <si>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</si>
  <si>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</si>
  <si>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</si>
  <si>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</si>
  <si>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</si>
  <si>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</si>
  <si>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</si>
  <si>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</si>
  <si>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</si>
  <si>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</si>
  <si>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</si>
  <si>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</si>
  <si>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</si>
  <si>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</si>
  <si>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</si>
  <si>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</si>
  <si>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</si>
  <si>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</si>
  <si>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</si>
  <si>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</si>
  <si>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</si>
  <si>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</si>
  <si>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</si>
  <si>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</si>
  <si>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</si>
  <si>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</si>
  <si>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</si>
  <si>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</si>
  <si>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</si>
  <si>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</si>
  <si>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</si>
  <si>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</si>
  <si>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</si>
  <si>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</si>
  <si>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</si>
  <si>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</si>
  <si>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</si>
  <si>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</si>
  <si>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</si>
  <si>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</si>
  <si>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</si>
  <si>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</si>
  <si>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</si>
  <si>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</si>
  <si>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</si>
  <si>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</si>
  <si>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</si>
  <si>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</si>
  <si>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</si>
  <si>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</si>
  <si>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</si>
  <si>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</si>
  <si>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</si>
  <si>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</si>
  <si>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</si>
  <si>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</si>
  <si>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</si>
  <si>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</si>
  <si>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</si>
  <si>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</si>
  <si>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</si>
  <si>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</si>
  <si>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</si>
  <si>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</si>
  <si>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</si>
  <si>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</si>
  <si>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</si>
  <si>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</si>
  <si>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</si>
  <si>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</si>
  <si>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</si>
  <si>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</si>
  <si>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</si>
  <si>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</si>
  <si>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</si>
  <si>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</si>
  <si>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</si>
  <si>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</si>
  <si>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</si>
  <si>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</si>
  <si>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</si>
  <si>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</si>
  <si>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</si>
  <si>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</si>
  <si>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</si>
  <si>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</si>
  <si>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</si>
  <si>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</si>
  <si>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</si>
  <si>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</si>
  <si>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</si>
  <si>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</si>
  <si>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</si>
  <si>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</si>
  <si>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</si>
  <si>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</si>
  <si>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</si>
  <si>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(1)分析結果
・平成27年度から更新時期を迎えた管路の更新を実施している。
(2)現状や背景、課題
・老朽化による漏水箇所の修繕や計画的な老朽管の更新を継続して実施する必要がある。</t>
    <phoneticPr fontId="4"/>
  </si>
  <si>
    <t>(1)分析結果
・収益的収支比率は、類似団体平均を上回っているものの100％未満であり赤字収支となっている。給水人口とともに料金収入も減少し収支比率の改善が課題となっている。
・企業債残高対給水収益比率は、類似団体と比較してかなり低い数値であり継続的な投資規模で推移している。
・料金回収率は、類似団体平均を上回っているが100％を割り込んでおり、給水収益の減少のなか経営健全化のため費用削減等が求められる。
・給水原価は、類似団体平均を下回っているものの平成23年度からは徐々に増加しており費用削減の経営改善が求められる。
・施設利用率は、類似団体平均を上回っているものの平成24年度から減少傾向にありダウンサイジング等の検討が必要となっている。
・有収率は、類似団体平均を上回っており、95％を維持している。
(2)現状や背景、課題
・収益的収支比率、料金回収率が100％を割り込んでいるため赤字経営であり、給水に係る費用は一般会計からの繰入金で賄われている状況である。
・施設利用率、有収率いずれの指標も、類似団体平均を上回っており、適正かつ効率的な稼働状況である。</t>
    <rPh sb="43" eb="45">
      <t>アカジ</t>
    </rPh>
    <rPh sb="45" eb="47">
      <t>シュウシ</t>
    </rPh>
    <rPh sb="54" eb="56">
      <t>キュウスイ</t>
    </rPh>
    <rPh sb="56" eb="58">
      <t>ジンコウ</t>
    </rPh>
    <rPh sb="62" eb="64">
      <t>リョウキン</t>
    </rPh>
    <rPh sb="64" eb="66">
      <t>シュウニュウ</t>
    </rPh>
    <rPh sb="67" eb="69">
      <t>ゲンショウ</t>
    </rPh>
    <rPh sb="70" eb="72">
      <t>シュウシ</t>
    </rPh>
    <rPh sb="72" eb="74">
      <t>ヒリツ</t>
    </rPh>
    <rPh sb="75" eb="77">
      <t>カイゼン</t>
    </rPh>
    <rPh sb="78" eb="80">
      <t>カダイ</t>
    </rPh>
    <rPh sb="117" eb="119">
      <t>スウチ</t>
    </rPh>
    <rPh sb="122" eb="125">
      <t>ケイゾクテキ</t>
    </rPh>
    <rPh sb="126" eb="128">
      <t>トウシ</t>
    </rPh>
    <rPh sb="128" eb="130">
      <t>キボ</t>
    </rPh>
    <rPh sb="131" eb="133">
      <t>スイイ</t>
    </rPh>
    <rPh sb="174" eb="176">
      <t>キュウスイ</t>
    </rPh>
    <rPh sb="176" eb="178">
      <t>シュウエキ</t>
    </rPh>
    <rPh sb="179" eb="181">
      <t>ゲンショウ</t>
    </rPh>
    <rPh sb="246" eb="248">
      <t>ヒヨウ</t>
    </rPh>
    <rPh sb="248" eb="250">
      <t>サクゲン</t>
    </rPh>
    <rPh sb="251" eb="253">
      <t>ケイエイ</t>
    </rPh>
    <rPh sb="253" eb="255">
      <t>カイゼン</t>
    </rPh>
    <rPh sb="256" eb="257">
      <t>モト</t>
    </rPh>
    <phoneticPr fontId="4"/>
  </si>
  <si>
    <t>(1)課題
・赤字経営であり、一般会計からの繰入金に依存しているため経営改善に向けた更なる経費節減や計画的な老朽管の更新を進めていく必要がある。
(2)今後の改善に向けた取組
・町村合併による水道料金改定で収益の増加が図られてきたが給水人口の減少が進み、今後は給水収益の減少により厳しい経営状態が続くことが予想される。こうした状況を踏まえて、更なる経費節減や老朽管の計画的な更新に取組みながら、健全かつ効率的な経営に努めていく必要がある。また他の簡易水道事業（法適用）との経営統合も含めて公営企業会計適用に向けて検討する必要がある。</t>
    <rPh sb="122" eb="124">
      <t>ゲンショウ</t>
    </rPh>
    <rPh sb="125" eb="126">
      <t>スス</t>
    </rPh>
    <rPh sb="131" eb="133">
      <t>キュウスイ</t>
    </rPh>
    <rPh sb="133" eb="135">
      <t>シュウエキ</t>
    </rPh>
    <rPh sb="242" eb="243">
      <t>フク</t>
    </rPh>
    <rPh sb="245" eb="247">
      <t>コウエイ</t>
    </rPh>
    <rPh sb="247" eb="249">
      <t>キギョウ</t>
    </rPh>
    <rPh sb="249" eb="251">
      <t>カイケイ</t>
    </rPh>
    <rPh sb="251" eb="253">
      <t>テキヨウ</t>
    </rPh>
    <rPh sb="254" eb="255">
      <t>ム</t>
    </rPh>
    <rPh sb="257" eb="25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</si>
</sst>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c:v>
                </c:pt>
                <c:pt idx="1">
                  <c:v>0.28000000000000003</c:v>
                </c:pt>
                <c:pt idx="2">
                  <c:v>0.62</c:v>
                </c:pt>
                <c:pt idx="3">
                  <c:v>0.54</c:v>
                </c:pt>
                <c:pt idx="4">
                  <c:v>0.26</c:v>
                </c:pt>
              </c:numCache>
            </c:numRef>
          </c:val>
          <c:extLst>
            <c:ext xmlns:c16="http://schemas.microsoft.com/office/drawing/2014/chart" uri="{C3380CC4-5D6E-409C-BE32-E72D297353CC}">
              <c16:uniqueId val="{00000000-9B6D-4BB8-B401-34460BCB684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9B6D-4BB8-B401-34460BCB684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64.260000000000005</c:v>
                </c:pt>
                <c:pt idx="1">
                  <c:v>62.52</c:v>
                </c:pt>
                <c:pt idx="2">
                  <c:v>60.25</c:v>
                </c:pt>
                <c:pt idx="3">
                  <c:v>58.28</c:v>
                </c:pt>
                <c:pt idx="4">
                  <c:v>56.05</c:v>
                </c:pt>
              </c:numCache>
            </c:numRef>
          </c:val>
          <c:extLst>
            <c:ext xmlns:c16="http://schemas.microsoft.com/office/drawing/2014/chart" uri="{C3380CC4-5D6E-409C-BE32-E72D297353CC}">
              <c16:uniqueId val="{00000000-51F2-4C74-8542-C8109E73534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1F2-4C74-8542-C8109E73534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94.99</c:v>
                </c:pt>
                <c:pt idx="1">
                  <c:v>95</c:v>
                </c:pt>
                <c:pt idx="2">
                  <c:v>95</c:v>
                </c:pt>
                <c:pt idx="3">
                  <c:v>95</c:v>
                </c:pt>
                <c:pt idx="4">
                  <c:v>95</c:v>
                </c:pt>
              </c:numCache>
            </c:numRef>
          </c:val>
          <c:extLst>
            <c:ext xmlns:c16="http://schemas.microsoft.com/office/drawing/2014/chart" uri="{C3380CC4-5D6E-409C-BE32-E72D297353CC}">
              <c16:uniqueId val="{00000000-EC18-4F21-BAB0-9AD86730D97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EC18-4F21-BAB0-9AD86730D97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83.83</c:v>
                </c:pt>
                <c:pt idx="1">
                  <c:v>83.87</c:v>
                </c:pt>
                <c:pt idx="2">
                  <c:v>87.43</c:v>
                </c:pt>
                <c:pt idx="3">
                  <c:v>87.62</c:v>
                </c:pt>
                <c:pt idx="4">
                  <c:v>85.26</c:v>
                </c:pt>
              </c:numCache>
            </c:numRef>
          </c:val>
          <c:extLst>
            <c:ext xmlns:c16="http://schemas.microsoft.com/office/drawing/2014/chart" uri="{C3380CC4-5D6E-409C-BE32-E72D297353CC}">
              <c16:uniqueId val="{00000000-00E9-4388-84E0-13A53B92149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00E9-4388-84E0-13A53B92149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97-4940-AB45-3ADBFBF7D6A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97-4940-AB45-3ADBFBF7D6A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2D-4673-B5DD-522EE2B68C3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2D-4673-B5DD-522EE2B68C3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D2-49D0-9D22-0B0B382F2C5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D2-49D0-9D22-0B0B382F2C5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10-4FAA-AF24-489664993D4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10-4FAA-AF24-489664993D4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349.01</c:v>
                </c:pt>
                <c:pt idx="1">
                  <c:v>335.53</c:v>
                </c:pt>
                <c:pt idx="2">
                  <c:v>324.23</c:v>
                </c:pt>
                <c:pt idx="3">
                  <c:v>323</c:v>
                </c:pt>
                <c:pt idx="4">
                  <c:v>347.92</c:v>
                </c:pt>
              </c:numCache>
            </c:numRef>
          </c:val>
          <c:extLst>
            <c:ext xmlns:c16="http://schemas.microsoft.com/office/drawing/2014/chart" uri="{C3380CC4-5D6E-409C-BE32-E72D297353CC}">
              <c16:uniqueId val="{00000000-A201-477C-A433-C65DE550E87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A201-477C-A433-C65DE550E87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52.82</c:v>
                </c:pt>
                <c:pt idx="1">
                  <c:v>47.85</c:v>
                </c:pt>
                <c:pt idx="2">
                  <c:v>49.54</c:v>
                </c:pt>
                <c:pt idx="3">
                  <c:v>47.86</c:v>
                </c:pt>
                <c:pt idx="4">
                  <c:v>47.83</c:v>
                </c:pt>
              </c:numCache>
            </c:numRef>
          </c:val>
          <c:extLst>
            <c:ext xmlns:c16="http://schemas.microsoft.com/office/drawing/2014/chart" uri="{C3380CC4-5D6E-409C-BE32-E72D297353CC}">
              <c16:uniqueId val="{00000000-35FF-41D6-8F4F-7A2B29204DE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35FF-41D6-8F4F-7A2B29204DE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274.49</c:v>
                </c:pt>
                <c:pt idx="1">
                  <c:v>298.17</c:v>
                </c:pt>
                <c:pt idx="2">
                  <c:v>290.8</c:v>
                </c:pt>
                <c:pt idx="3">
                  <c:v>291.13</c:v>
                </c:pt>
                <c:pt idx="4">
                  <c:v>295.54000000000002</c:v>
                </c:pt>
              </c:numCache>
            </c:numRef>
          </c:val>
          <c:extLst>
            <c:ext xmlns:c16="http://schemas.microsoft.com/office/drawing/2014/chart" uri="{C3380CC4-5D6E-409C-BE32-E72D297353CC}">
              <c16:uniqueId val="{00000000-6D74-4787-9843-A2E38203FC1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6D74-4787-9843-A2E38203FC1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中之条町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15782</v>
      </c>
      <c r="AM8" s="67"/>
      <c r="AN8" s="67"/>
      <c r="AO8" s="67"/>
      <c r="AP8" s="67"/>
      <c r="AQ8" s="67"/>
      <c r="AR8" s="67"/>
      <c r="AS8" s="67"/>
      <c r="AT8" s="66">
        <f>データ!$S$6</f>
        <v>439.28</v>
      </c>
      <c r="AU8" s="66"/>
      <c r="AV8" s="66"/>
      <c r="AW8" s="66"/>
      <c r="AX8" s="66"/>
      <c r="AY8" s="66"/>
      <c r="AZ8" s="66"/>
      <c r="BA8" s="66"/>
      <c r="BB8" s="66">
        <f>データ!$T$6</f>
        <v>35.93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6.4</v>
      </c>
      <c r="Q10" s="66"/>
      <c r="R10" s="66"/>
      <c r="S10" s="66"/>
      <c r="T10" s="66"/>
      <c r="U10" s="66"/>
      <c r="V10" s="66"/>
      <c r="W10" s="67">
        <f>データ!$Q$6</f>
        <v>3074</v>
      </c>
      <c r="X10" s="67"/>
      <c r="Y10" s="67"/>
      <c r="Z10" s="67"/>
      <c r="AA10" s="67"/>
      <c r="AB10" s="67"/>
      <c r="AC10" s="67"/>
      <c r="AD10" s="2"/>
      <c r="AE10" s="2"/>
      <c r="AF10" s="2"/>
      <c r="AG10" s="2"/>
      <c r="AH10" s="2"/>
      <c r="AI10" s="2"/>
      <c r="AJ10" s="2"/>
      <c r="AK10" s="2"/>
      <c r="AL10" s="67">
        <f>データ!$U$6</f>
        <v>1004</v>
      </c>
      <c r="AM10" s="67"/>
      <c r="AN10" s="67"/>
      <c r="AO10" s="67"/>
      <c r="AP10" s="67"/>
      <c r="AQ10" s="67"/>
      <c r="AR10" s="67"/>
      <c r="AS10" s="67"/>
      <c r="AT10" s="66">
        <f>データ!$V$6</f>
        <v>0.9</v>
      </c>
      <c r="AU10" s="66"/>
      <c r="AV10" s="66"/>
      <c r="AW10" s="66"/>
      <c r="AX10" s="66"/>
      <c r="AY10" s="66"/>
      <c r="AZ10" s="66"/>
      <c r="BA10" s="66"/>
      <c r="BB10" s="66">
        <f>データ!$W$6</f>
        <v>1115.56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R1bdWIIwcInFVirCTTKd6qfZEVJgBs6M0GVEAl/1ZlvKmlrj6XKC2b9GIfHluC85n8UQST36E8YuxkJFnUwA5A==" saltValue="YRPxvgAfaGx9L+2hV9BFK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104213</v>
      </c>
      <c r="D6" s="34">
        <f t="shared" si="3"/>
        <v>47</v>
      </c>
      <c r="E6" s="34">
        <f t="shared" si="3"/>
        <v>1</v>
      </c>
      <c r="F6" s="34">
        <f t="shared" si="3"/>
        <v>0</v>
      </c>
      <c r="G6" s="34">
        <f t="shared" si="3"/>
        <v>0</v>
      </c>
      <c r="H6" s="34" t="str">
        <f t="shared" si="3"/>
        <v>群馬県　中之条町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6.4</v>
      </c>
      <c r="Q6" s="35">
        <f t="shared" si="3"/>
        <v>3074</v>
      </c>
      <c r="R6" s="35">
        <f t="shared" si="3"/>
        <v>15782</v>
      </c>
      <c r="S6" s="35">
        <f t="shared" si="3"/>
        <v>439.28</v>
      </c>
      <c r="T6" s="35">
        <f t="shared" si="3"/>
        <v>35.93</v>
      </c>
      <c r="U6" s="35">
        <f t="shared" si="3"/>
        <v>1004</v>
      </c>
      <c r="V6" s="35">
        <f t="shared" si="3"/>
        <v>0.9</v>
      </c>
      <c r="W6" s="35">
        <f t="shared" si="3"/>
        <v>1115.56</v>
      </c>
      <c r="X6" s="36">
        <f>IF(X7="",NA(),X7)</f>
        <v>83.83</v>
      </c>
      <c r="Y6" s="36">
        <f t="shared" ref="Y6:AG6" si="4">IF(Y7="",NA(),Y7)</f>
        <v>83.87</v>
      </c>
      <c r="Z6" s="36">
        <f t="shared" si="4"/>
        <v>87.43</v>
      </c>
      <c r="AA6" s="36">
        <f t="shared" si="4"/>
        <v>87.62</v>
      </c>
      <c r="AB6" s="36">
        <f t="shared" si="4"/>
        <v>85.26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349.01</v>
      </c>
      <c r="BF6" s="36">
        <f t="shared" ref="BF6:BN6" si="7">IF(BF7="",NA(),BF7)</f>
        <v>335.53</v>
      </c>
      <c r="BG6" s="36">
        <f t="shared" si="7"/>
        <v>324.23</v>
      </c>
      <c r="BH6" s="36">
        <f t="shared" si="7"/>
        <v>323</v>
      </c>
      <c r="BI6" s="36">
        <f t="shared" si="7"/>
        <v>347.92</v>
      </c>
      <c r="BJ6" s="36">
        <f t="shared" si="7"/>
        <v>1510.14</v>
      </c>
      <c r="BK6" s="36">
        <f t="shared" si="7"/>
        <v>1595.62</v>
      </c>
      <c r="BL6" s="36">
        <f t="shared" si="7"/>
        <v>1302.33</v>
      </c>
      <c r="BM6" s="36">
        <f t="shared" si="7"/>
        <v>1274.21</v>
      </c>
      <c r="BN6" s="36">
        <f t="shared" si="7"/>
        <v>1183.92</v>
      </c>
      <c r="BO6" s="35" t="str">
        <f>IF(BO7="","",IF(BO7="-","【-】","【"&amp;SUBSTITUTE(TEXT(BO7,"#,##0.00"),"-","△")&amp;"】"))</f>
        <v>【1,084.05】</v>
      </c>
      <c r="BP6" s="36">
        <f>IF(BP7="",NA(),BP7)</f>
        <v>52.82</v>
      </c>
      <c r="BQ6" s="36">
        <f t="shared" ref="BQ6:BY6" si="8">IF(BQ7="",NA(),BQ7)</f>
        <v>47.85</v>
      </c>
      <c r="BR6" s="36">
        <f t="shared" si="8"/>
        <v>49.54</v>
      </c>
      <c r="BS6" s="36">
        <f t="shared" si="8"/>
        <v>47.86</v>
      </c>
      <c r="BT6" s="36">
        <f t="shared" si="8"/>
        <v>47.83</v>
      </c>
      <c r="BU6" s="36">
        <f t="shared" si="8"/>
        <v>22.67</v>
      </c>
      <c r="BV6" s="36">
        <f t="shared" si="8"/>
        <v>37.92</v>
      </c>
      <c r="BW6" s="36">
        <f t="shared" si="8"/>
        <v>40.89</v>
      </c>
      <c r="BX6" s="36">
        <f t="shared" si="8"/>
        <v>41.25</v>
      </c>
      <c r="BY6" s="36">
        <f t="shared" si="8"/>
        <v>42.5</v>
      </c>
      <c r="BZ6" s="35" t="str">
        <f>IF(BZ7="","",IF(BZ7="-","【-】","【"&amp;SUBSTITUTE(TEXT(BZ7,"#,##0.00"),"-","△")&amp;"】"))</f>
        <v>【53.46】</v>
      </c>
      <c r="CA6" s="36">
        <f>IF(CA7="",NA(),CA7)</f>
        <v>274.49</v>
      </c>
      <c r="CB6" s="36">
        <f t="shared" ref="CB6:CJ6" si="9">IF(CB7="",NA(),CB7)</f>
        <v>298.17</v>
      </c>
      <c r="CC6" s="36">
        <f t="shared" si="9"/>
        <v>290.8</v>
      </c>
      <c r="CD6" s="36">
        <f t="shared" si="9"/>
        <v>291.13</v>
      </c>
      <c r="CE6" s="36">
        <f t="shared" si="9"/>
        <v>295.54000000000002</v>
      </c>
      <c r="CF6" s="36">
        <f t="shared" si="9"/>
        <v>789.62</v>
      </c>
      <c r="CG6" s="36">
        <f t="shared" si="9"/>
        <v>423.18</v>
      </c>
      <c r="CH6" s="36">
        <f t="shared" si="9"/>
        <v>383.2</v>
      </c>
      <c r="CI6" s="36">
        <f t="shared" si="9"/>
        <v>383.25</v>
      </c>
      <c r="CJ6" s="36">
        <f t="shared" si="9"/>
        <v>377.72</v>
      </c>
      <c r="CK6" s="35" t="str">
        <f>IF(CK7="","",IF(CK7="-","【-】","【"&amp;SUBSTITUTE(TEXT(CK7,"#,##0.00"),"-","△")&amp;"】"))</f>
        <v>【300.47】</v>
      </c>
      <c r="CL6" s="36">
        <f>IF(CL7="",NA(),CL7)</f>
        <v>64.260000000000005</v>
      </c>
      <c r="CM6" s="36">
        <f t="shared" ref="CM6:CU6" si="10">IF(CM7="",NA(),CM7)</f>
        <v>62.52</v>
      </c>
      <c r="CN6" s="36">
        <f t="shared" si="10"/>
        <v>60.25</v>
      </c>
      <c r="CO6" s="36">
        <f t="shared" si="10"/>
        <v>58.28</v>
      </c>
      <c r="CP6" s="36">
        <f t="shared" si="10"/>
        <v>56.05</v>
      </c>
      <c r="CQ6" s="36">
        <f t="shared" si="10"/>
        <v>48.7</v>
      </c>
      <c r="CR6" s="36">
        <f t="shared" si="10"/>
        <v>46.9</v>
      </c>
      <c r="CS6" s="36">
        <f t="shared" si="10"/>
        <v>47.95</v>
      </c>
      <c r="CT6" s="36">
        <f t="shared" si="10"/>
        <v>48.26</v>
      </c>
      <c r="CU6" s="36">
        <f t="shared" si="10"/>
        <v>48.01</v>
      </c>
      <c r="CV6" s="35" t="str">
        <f>IF(CV7="","",IF(CV7="-","【-】","【"&amp;SUBSTITUTE(TEXT(CV7,"#,##0.00"),"-","△")&amp;"】"))</f>
        <v>【54.90】</v>
      </c>
      <c r="CW6" s="36">
        <f>IF(CW7="",NA(),CW7)</f>
        <v>94.99</v>
      </c>
      <c r="CX6" s="36">
        <f t="shared" ref="CX6:DF6" si="11">IF(CX7="",NA(),CX7)</f>
        <v>95</v>
      </c>
      <c r="CY6" s="36">
        <f t="shared" si="11"/>
        <v>95</v>
      </c>
      <c r="CZ6" s="36">
        <f t="shared" si="11"/>
        <v>95</v>
      </c>
      <c r="DA6" s="36">
        <f t="shared" si="11"/>
        <v>95</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1.4</v>
      </c>
      <c r="EE6" s="36">
        <f t="shared" ref="EE6:EM6" si="14">IF(EE7="",NA(),EE7)</f>
        <v>0.28000000000000003</v>
      </c>
      <c r="EF6" s="36">
        <f t="shared" si="14"/>
        <v>0.62</v>
      </c>
      <c r="EG6" s="36">
        <f t="shared" si="14"/>
        <v>0.54</v>
      </c>
      <c r="EH6" s="36">
        <f t="shared" si="14"/>
        <v>0.26</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104213</v>
      </c>
      <c r="D7" s="38">
        <v>47</v>
      </c>
      <c r="E7" s="38">
        <v>1</v>
      </c>
      <c r="F7" s="38">
        <v>0</v>
      </c>
      <c r="G7" s="38">
        <v>0</v>
      </c>
      <c r="H7" s="38" t="s">
        <v>95</v>
      </c>
      <c r="I7" s="38" t="s">
        <v>96</v>
      </c>
      <c r="J7" s="38" t="s">
        <v>97</v>
      </c>
      <c r="K7" s="38" t="s">
        <v>98</v>
      </c>
      <c r="L7" s="38" t="s">
        <v>99</v>
      </c>
      <c r="M7" s="38" t="s">
        <v>100</v>
      </c>
      <c r="N7" s="39" t="s">
        <v>101</v>
      </c>
      <c r="O7" s="39" t="s">
        <v>102</v>
      </c>
      <c r="P7" s="39">
        <v>6.4</v>
      </c>
      <c r="Q7" s="39">
        <v>3074</v>
      </c>
      <c r="R7" s="39">
        <v>15782</v>
      </c>
      <c r="S7" s="39">
        <v>439.28</v>
      </c>
      <c r="T7" s="39">
        <v>35.93</v>
      </c>
      <c r="U7" s="39">
        <v>1004</v>
      </c>
      <c r="V7" s="39">
        <v>0.9</v>
      </c>
      <c r="W7" s="39">
        <v>1115.56</v>
      </c>
      <c r="X7" s="39">
        <v>83.83</v>
      </c>
      <c r="Y7" s="39">
        <v>83.87</v>
      </c>
      <c r="Z7" s="39">
        <v>87.43</v>
      </c>
      <c r="AA7" s="39">
        <v>87.62</v>
      </c>
      <c r="AB7" s="39">
        <v>85.26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349.01</v>
      </c>
      <c r="BF7" s="39">
        <v>335.53</v>
      </c>
      <c r="BG7" s="39">
        <v>324.23</v>
      </c>
      <c r="BH7" s="39">
        <v>323</v>
      </c>
      <c r="BI7" s="39">
        <v>347.92</v>
      </c>
      <c r="BJ7" s="39">
        <v>1510.14</v>
      </c>
      <c r="BK7" s="39">
        <v>1595.62</v>
      </c>
      <c r="BL7" s="39">
        <v>1302.33</v>
      </c>
      <c r="BM7" s="39">
        <v>1274.21</v>
      </c>
      <c r="BN7" s="39">
        <v>1183.92</v>
      </c>
      <c r="BO7" s="39">
        <v>1084.05</v>
      </c>
      <c r="BP7" s="39">
        <v>52.82</v>
      </c>
      <c r="BQ7" s="39">
        <v>47.85</v>
      </c>
      <c r="BR7" s="39">
        <v>49.54</v>
      </c>
      <c r="BS7" s="39">
        <v>47.86</v>
      </c>
      <c r="BT7" s="39">
        <v>47.83</v>
      </c>
      <c r="BU7" s="39">
        <v>22.67</v>
      </c>
      <c r="BV7" s="39">
        <v>37.92</v>
      </c>
      <c r="BW7" s="39">
        <v>40.89</v>
      </c>
      <c r="BX7" s="39">
        <v>41.25</v>
      </c>
      <c r="BY7" s="39">
        <v>42.5</v>
      </c>
      <c r="BZ7" s="39">
        <v>53.46</v>
      </c>
      <c r="CA7" s="39">
        <v>274.49</v>
      </c>
      <c r="CB7" s="39">
        <v>298.17</v>
      </c>
      <c r="CC7" s="39">
        <v>290.8</v>
      </c>
      <c r="CD7" s="39">
        <v>291.13</v>
      </c>
      <c r="CE7" s="39">
        <v>295.54000000000002</v>
      </c>
      <c r="CF7" s="39">
        <v>789.62</v>
      </c>
      <c r="CG7" s="39">
        <v>423.18</v>
      </c>
      <c r="CH7" s="39">
        <v>383.2</v>
      </c>
      <c r="CI7" s="39">
        <v>383.25</v>
      </c>
      <c r="CJ7" s="39">
        <v>377.72</v>
      </c>
      <c r="CK7" s="39">
        <v>300.47000000000003</v>
      </c>
      <c r="CL7" s="39">
        <v>64.260000000000005</v>
      </c>
      <c r="CM7" s="39">
        <v>62.52</v>
      </c>
      <c r="CN7" s="39">
        <v>60.25</v>
      </c>
      <c r="CO7" s="39">
        <v>58.28</v>
      </c>
      <c r="CP7" s="39">
        <v>56.05</v>
      </c>
      <c r="CQ7" s="39">
        <v>48.7</v>
      </c>
      <c r="CR7" s="39">
        <v>46.9</v>
      </c>
      <c r="CS7" s="39">
        <v>47.95</v>
      </c>
      <c r="CT7" s="39">
        <v>48.26</v>
      </c>
      <c r="CU7" s="39">
        <v>48.01</v>
      </c>
      <c r="CV7" s="39">
        <v>54.9</v>
      </c>
      <c r="CW7" s="39">
        <v>94.99</v>
      </c>
      <c r="CX7" s="39">
        <v>95</v>
      </c>
      <c r="CY7" s="39">
        <v>95</v>
      </c>
      <c r="CZ7" s="39">
        <v>95</v>
      </c>
      <c r="DA7" s="39">
        <v>95</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1.4</v>
      </c>
      <c r="EE7" s="39">
        <v>0.28000000000000003</v>
      </c>
      <c r="EF7" s="39">
        <v>0.62</v>
      </c>
      <c r="EG7" s="39">
        <v>0.54</v>
      </c>
      <c r="EH7" s="39">
        <v>0.26</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2021-02-10T11:14:11Z</cp:lastPrinted>
  <dcterms:created xsi:type="dcterms:W3CDTF">2020-12-04T02:19:33Z</dcterms:created>
  <dcterms:modified xsi:type="dcterms:W3CDTF">2021-02-10T11:14:13Z</dcterms:modified>
  <cp:category/>
</cp:coreProperties>
</file>