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10.1.36.23\地方債係\210-公営企業決算調査\02公営企業決算（法適用・全体とりまとめ）\R02(R01調査)\50_経営比較分析表\03 各団体回答\16○神流町\"/>
    </mc:Choice>
  </mc:AlternateContent>
  <xr:revisionPtr revIDLastSave="0" documentId="13_ncr:1_{4910B72C-BC37-4731-932E-785129F60510}" xr6:coauthVersionLast="36" xr6:coauthVersionMax="36" xr10:uidLastSave="{00000000-0000-0000-0000-000000000000}"/>
  <workbookProtection workbookAlgorithmName="SHA-512" workbookHashValue="gNcIUkB+/4e2HWJMJ03S/YIwUvmqoGPCMBZYllRXEeJxFzaeIn0OKekTMaOLWleXrb8hyhUDlQDNB8XWe7s3Dw==" workbookSaltValue="mJHTgOrAoqqQ7JA+zirf/g==" workbookSpinCount="100000" lockStructure="1"/>
  <bookViews>
    <workbookView xWindow="0" yWindow="0" windowWidth="10210" windowHeight="578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AT8" i="4" s="1"/>
  <c r="R6" i="5"/>
  <c r="Q6" i="5"/>
  <c r="W10" i="4" s="1"/>
  <c r="P6" i="5"/>
  <c r="P10" i="4" s="1"/>
  <c r="O6" i="5"/>
  <c r="N6" i="5"/>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E85" i="4"/>
  <c r="BB10" i="4"/>
  <c r="AL10" i="4"/>
  <c r="I10" i="4"/>
  <c r="B10" i="4"/>
  <c r="AL8" i="4"/>
  <c r="AD8" i="4"/>
  <c r="W8" i="4"/>
  <c r="P8" i="4"/>
  <c r="I8" i="4"/>
  <c r="B8"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<sst xmlns="http://schemas.openxmlformats.org/spreadsheetml/2006/main" count="233" uniqueCount="117">
  <si>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</si>
  <si>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</si>
  <si>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</si>
  <si>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</si>
  <si>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</si>
  <si>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</si>
  <si>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</si>
  <si>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</si>
  <si>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</si>
  <si>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</si>
  <si>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</si>
  <si>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</si>
  <si>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</si>
  <si>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</si>
  <si>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</si>
  <si>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</si>
  <si>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</si>
  <si>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</si>
  <si>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</si>
  <si>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</si>
  <si>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</si>
  <si>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</si>
  <si>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</si>
  <si>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</si>
  <si>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</si>
  <si>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</si>
  <si>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</si>
  <si>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</si>
  <si>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</si>
  <si>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</si>
  <si>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</si>
  <si>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</si>
  <si>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</si>
  <si>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</si>
  <si>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</si>
  <si>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</si>
  <si>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</si>
  <si>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</si>
  <si>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</si>
  <si>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</si>
  <si>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</si>
  <si>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</si>
  <si>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</si>
  <si>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</si>
  <si>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</si>
  <si>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</si>
  <si>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</si>
  <si>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</si>
  <si>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</si>
  <si>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</si>
  <si>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</si>
  <si>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</si>
  <si>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</si>
  <si>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</si>
  <si>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</si>
  <si>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</si>
  <si>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</si>
  <si>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</si>
  <si>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</si>
  <si>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</si>
  <si>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</si>
  <si>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</si>
  <si>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</si>
  <si>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</si>
  <si>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</si>
  <si>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</si>
  <si>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</si>
  <si>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</si>
  <si>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</si>
  <si>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</si>
  <si>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</si>
  <si>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</si>
  <si>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</si>
  <si>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</si>
  <si>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</si>
  <si>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</si>
  <si>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</si>
  <si>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</si>
  <si>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</si>
  <si>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</si>
  <si>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</si>
  <si>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</si>
  <si>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</si>
  <si>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</si>
  <si>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</si>
  <si>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</si>
  <si>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</si>
  <si>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</si>
  <si>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</si>
  <si>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</si>
  <si>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</si>
  <si>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</si>
  <si>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</si>
  <si>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</si>
  <si>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</si>
  <si>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神流町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</si>
  <si>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</si>
  <si>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</si>
  <si>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</si>
  <si>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</si>
  <si>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</si>
  <si>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</si>
  <si>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</si>
  <si>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</si>
  <si>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</si>
  <si>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</si>
  <si>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</si>
  <si>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</si>
  <si>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</si>
  <si>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</si>
  <si>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</si>
  <si>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</si>
  <si>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</si>
  <si>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</si>
  <si>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平成27年以降悪化し続けているが、今年も悪化している。人口の減少にともない、料金収入が減少しているが、施設の老朽化により修繕が必要なため厳しい状況となっている。施設の老朽化は今後も進んでいくが、急速な人口増加等による料金収入は見込めないため、施設改修の適切な見極めや使用料金の見直しが必要である。④施設の老朽化により今後も継続的に改修が行われる予定であり企業債の増加が見込まれるが、コスト面を意識した改修計画をするよう心がけたい。⑤減少傾向にあるため、使用料金の見直しと、経費の削減を同時に進めていかなければならない。⑥毎年平均値程度で推移してきたが、例年に比べ高い数値になっているため、今後は経費の削減に努めていきたい。⑦例年通りの数値となっているが、平均値と比較すると非常に低い数値となっている。今後の人口推移等を意識した、効率的な施設作りを進めていきたい。⑧高い数値ではあるが漏水箇所が多数あると考えられる。無駄のない給水を行えるよう意識したい。</t>
    <rPh sb="1" eb="3">
      <t>ヘイセイ</t>
    </rPh>
    <rPh sb="5" eb="6">
      <t>ネン</t>
    </rPh>
    <rPh sb="6" eb="8">
      <t>イコウ</t>
    </rPh>
    <rPh sb="8" eb="10">
      <t>アッカ</t>
    </rPh>
    <rPh sb="11" eb="12">
      <t>ツヅ</t>
    </rPh>
    <rPh sb="18" eb="20">
      <t>コンネン</t>
    </rPh>
    <rPh sb="21" eb="23">
      <t>アッカ</t>
    </rPh>
    <rPh sb="28" eb="30">
      <t>ジンコウ</t>
    </rPh>
    <rPh sb="31" eb="33">
      <t>ゲンショウ</t>
    </rPh>
    <rPh sb="39" eb="41">
      <t>リョウキン</t>
    </rPh>
    <rPh sb="41" eb="43">
      <t>シュウニュウ</t>
    </rPh>
    <rPh sb="44" eb="46">
      <t>ゲンショウ</t>
    </rPh>
    <rPh sb="52" eb="54">
      <t>シセツ</t>
    </rPh>
    <rPh sb="55" eb="58">
      <t>ロウキュウカ</t>
    </rPh>
    <rPh sb="61" eb="63">
      <t>シュウゼン</t>
    </rPh>
    <rPh sb="64" eb="66">
      <t>ヒツヨウ</t>
    </rPh>
    <rPh sb="69" eb="70">
      <t>キビ</t>
    </rPh>
    <rPh sb="72" eb="74">
      <t>ジョウキョウ</t>
    </rPh>
    <rPh sb="81" eb="83">
      <t>シセツ</t>
    </rPh>
    <rPh sb="84" eb="86">
      <t>ロウキュウ</t>
    </rPh>
    <rPh sb="86" eb="87">
      <t>カ</t>
    </rPh>
    <rPh sb="88" eb="90">
      <t>コンゴ</t>
    </rPh>
    <rPh sb="91" eb="92">
      <t>スス</t>
    </rPh>
    <rPh sb="98" eb="100">
      <t>キュウソク</t>
    </rPh>
    <rPh sb="101" eb="103">
      <t>ジンコウ</t>
    </rPh>
    <rPh sb="103" eb="105">
      <t>ゾウカ</t>
    </rPh>
    <rPh sb="105" eb="106">
      <t>トウ</t>
    </rPh>
    <rPh sb="109" eb="111">
      <t>リョウキン</t>
    </rPh>
    <rPh sb="111" eb="113">
      <t>シュウニュウ</t>
    </rPh>
    <rPh sb="114" eb="116">
      <t>ミコ</t>
    </rPh>
    <rPh sb="122" eb="124">
      <t>シセツ</t>
    </rPh>
    <rPh sb="124" eb="126">
      <t>カイシュウ</t>
    </rPh>
    <rPh sb="127" eb="129">
      <t>テキセツ</t>
    </rPh>
    <rPh sb="130" eb="132">
      <t>ミキワ</t>
    </rPh>
    <rPh sb="134" eb="136">
      <t>シヨウ</t>
    </rPh>
    <rPh sb="136" eb="138">
      <t>リョウキン</t>
    </rPh>
    <rPh sb="139" eb="141">
      <t>ミナオ</t>
    </rPh>
    <rPh sb="143" eb="145">
      <t>ヒツヨウ</t>
    </rPh>
    <rPh sb="150" eb="152">
      <t>シセツ</t>
    </rPh>
    <rPh sb="153" eb="155">
      <t>ロウキュウ</t>
    </rPh>
    <rPh sb="155" eb="156">
      <t>カ</t>
    </rPh>
    <rPh sb="159" eb="161">
      <t>コンゴ</t>
    </rPh>
    <rPh sb="162" eb="165">
      <t>ケイゾクテキ</t>
    </rPh>
    <rPh sb="166" eb="168">
      <t>カイシュウ</t>
    </rPh>
    <rPh sb="169" eb="170">
      <t>オコナ</t>
    </rPh>
    <rPh sb="173" eb="175">
      <t>ヨテイ</t>
    </rPh>
    <rPh sb="178" eb="180">
      <t>キギョウ</t>
    </rPh>
    <rPh sb="180" eb="181">
      <t>サイ</t>
    </rPh>
    <rPh sb="182" eb="184">
      <t>ゾウカ</t>
    </rPh>
    <rPh sb="185" eb="187">
      <t>ミコ</t>
    </rPh>
    <rPh sb="195" eb="196">
      <t>メン</t>
    </rPh>
    <rPh sb="197" eb="199">
      <t>イシキ</t>
    </rPh>
    <rPh sb="201" eb="203">
      <t>カイシュウ</t>
    </rPh>
    <rPh sb="203" eb="205">
      <t>ケイカク</t>
    </rPh>
    <rPh sb="210" eb="211">
      <t>ココロ</t>
    </rPh>
    <rPh sb="217" eb="219">
      <t>ゲンショウ</t>
    </rPh>
    <rPh sb="219" eb="221">
      <t>ケイコウ</t>
    </rPh>
    <rPh sb="227" eb="229">
      <t>シヨウ</t>
    </rPh>
    <rPh sb="229" eb="231">
      <t>リョウキン</t>
    </rPh>
    <rPh sb="232" eb="234">
      <t>ミナオ</t>
    </rPh>
    <rPh sb="237" eb="239">
      <t>ケイヒ</t>
    </rPh>
    <rPh sb="240" eb="242">
      <t>サクゲン</t>
    </rPh>
    <rPh sb="243" eb="245">
      <t>ドウジ</t>
    </rPh>
    <rPh sb="246" eb="247">
      <t>スス</t>
    </rPh>
    <rPh sb="261" eb="263">
      <t>マイトシ</t>
    </rPh>
    <rPh sb="263" eb="266">
      <t>ヘイキンチ</t>
    </rPh>
    <rPh sb="266" eb="268">
      <t>テイド</t>
    </rPh>
    <rPh sb="269" eb="271">
      <t>スイイ</t>
    </rPh>
    <rPh sb="277" eb="279">
      <t>レイネン</t>
    </rPh>
    <rPh sb="280" eb="281">
      <t>クラ</t>
    </rPh>
    <rPh sb="282" eb="283">
      <t>タカ</t>
    </rPh>
    <rPh sb="284" eb="286">
      <t>スウチ</t>
    </rPh>
    <rPh sb="295" eb="297">
      <t>コンゴ</t>
    </rPh>
    <rPh sb="298" eb="300">
      <t>ケイヒ</t>
    </rPh>
    <rPh sb="301" eb="303">
      <t>サクゲン</t>
    </rPh>
    <rPh sb="304" eb="305">
      <t>ツト</t>
    </rPh>
    <rPh sb="313" eb="315">
      <t>レイネン</t>
    </rPh>
    <rPh sb="315" eb="316">
      <t>トオ</t>
    </rPh>
    <rPh sb="318" eb="320">
      <t>スウチ</t>
    </rPh>
    <rPh sb="328" eb="331">
      <t>ヘイキンチ</t>
    </rPh>
    <rPh sb="332" eb="334">
      <t>ヒカク</t>
    </rPh>
    <rPh sb="337" eb="339">
      <t>ヒジョウ</t>
    </rPh>
    <rPh sb="340" eb="341">
      <t>ヒク</t>
    </rPh>
    <rPh sb="342" eb="344">
      <t>スウチ</t>
    </rPh>
    <rPh sb="351" eb="353">
      <t>コンゴ</t>
    </rPh>
    <rPh sb="354" eb="356">
      <t>ジンコウ</t>
    </rPh>
    <rPh sb="356" eb="358">
      <t>スイイ</t>
    </rPh>
    <rPh sb="358" eb="359">
      <t>トウ</t>
    </rPh>
    <rPh sb="360" eb="362">
      <t>イシキ</t>
    </rPh>
    <rPh sb="365" eb="368">
      <t>コウリツテキ</t>
    </rPh>
    <rPh sb="369" eb="371">
      <t>シセツ</t>
    </rPh>
    <rPh sb="371" eb="372">
      <t>ツク</t>
    </rPh>
    <rPh sb="374" eb="375">
      <t>スス</t>
    </rPh>
    <rPh sb="383" eb="384">
      <t>タカ</t>
    </rPh>
    <rPh sb="385" eb="387">
      <t>スウチ</t>
    </rPh>
    <rPh sb="392" eb="394">
      <t>ロウスイ</t>
    </rPh>
    <rPh sb="394" eb="396">
      <t>カショ</t>
    </rPh>
    <rPh sb="397" eb="399">
      <t>タスウ</t>
    </rPh>
    <rPh sb="402" eb="403">
      <t>カンガ</t>
    </rPh>
    <rPh sb="408" eb="410">
      <t>ムダ</t>
    </rPh>
    <rPh sb="413" eb="415">
      <t>キュウスイ</t>
    </rPh>
    <rPh sb="416" eb="417">
      <t>オコナ</t>
    </rPh>
    <rPh sb="421" eb="423">
      <t>イシキ</t>
    </rPh>
    <phoneticPr fontId="4"/>
  </si>
  <si>
    <t>③現在、管路の老朽化が進んでいるため高い数値となっている。町の将来を見据えた効率的な更新を進めていきたい。</t>
    <rPh sb="1" eb="3">
      <t>ゲンザイ</t>
    </rPh>
    <rPh sb="4" eb="6">
      <t>カンロ</t>
    </rPh>
    <rPh sb="7" eb="9">
      <t>ロウキュウ</t>
    </rPh>
    <rPh sb="9" eb="10">
      <t>カ</t>
    </rPh>
    <rPh sb="11" eb="12">
      <t>スス</t>
    </rPh>
    <rPh sb="18" eb="19">
      <t>タカ</t>
    </rPh>
    <rPh sb="20" eb="22">
      <t>スウチ</t>
    </rPh>
    <rPh sb="29" eb="30">
      <t>マチ</t>
    </rPh>
    <rPh sb="31" eb="33">
      <t>ショウライ</t>
    </rPh>
    <rPh sb="34" eb="36">
      <t>ミス</t>
    </rPh>
    <rPh sb="38" eb="41">
      <t>コウリツテキ</t>
    </rPh>
    <rPh sb="42" eb="44">
      <t>コウシン</t>
    </rPh>
    <rPh sb="45" eb="46">
      <t>スス</t>
    </rPh>
    <phoneticPr fontId="4"/>
  </si>
  <si>
    <t>急速な人口増加等による、料金収入の増加は見込めないことから、経費等の削減に取り組むことが必要である。最大限既存の施設を活かすとともに、将来を見据えた改修を進めていく必要がある。</t>
    <rPh sb="0" eb="2">
      <t>キュウソク</t>
    </rPh>
    <rPh sb="3" eb="5">
      <t>ジンコウ</t>
    </rPh>
    <rPh sb="5" eb="8">
      <t>ゾウカトウ</t>
    </rPh>
    <rPh sb="12" eb="14">
      <t>リョウキン</t>
    </rPh>
    <rPh sb="14" eb="16">
      <t>シュウニュウ</t>
    </rPh>
    <rPh sb="17" eb="19">
      <t>ゾウカ</t>
    </rPh>
    <rPh sb="20" eb="22">
      <t>ミコ</t>
    </rPh>
    <rPh sb="30" eb="33">
      <t>ケイヒトウ</t>
    </rPh>
    <rPh sb="34" eb="36">
      <t>サクゲン</t>
    </rPh>
    <rPh sb="37" eb="38">
      <t>ト</t>
    </rPh>
    <rPh sb="39" eb="40">
      <t>ク</t>
    </rPh>
    <rPh sb="44" eb="46">
      <t>ヒツヨウ</t>
    </rPh>
    <rPh sb="50" eb="53">
      <t>サイダイゲン</t>
    </rPh>
    <rPh sb="53" eb="55">
      <t>キゾン</t>
    </rPh>
    <rPh sb="56" eb="58">
      <t>シセツ</t>
    </rPh>
    <rPh sb="59" eb="60">
      <t>イ</t>
    </rPh>
    <rPh sb="67" eb="69">
      <t>ショウライ</t>
    </rPh>
    <rPh sb="70" eb="72">
      <t>ミス</t>
    </rPh>
    <rPh sb="74" eb="76">
      <t>カイシュウ</t>
    </rPh>
    <rPh sb="77" eb="78">
      <t>スス</t>
    </rPh>
    <rPh sb="82" eb="8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</si>
</sst>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2.61</c:v>
                </c:pt>
                <c:pt idx="1">
                  <c:v>2.68</c:v>
                </c:pt>
                <c:pt idx="2">
                  <c:v>3.03</c:v>
                </c:pt>
                <c:pt idx="3">
                  <c:v>0.5</c:v>
                </c:pt>
                <c:pt idx="4">
                  <c:v>1.46</c:v>
                </c:pt>
              </c:numCache>
            </c:numRef>
          </c:val>
          <c:extLst>
            <c:ext xmlns:c16="http://schemas.microsoft.com/office/drawing/2014/chart" uri="{C3380CC4-5D6E-409C-BE32-E72D297353CC}">
              <c16:uniqueId val="{00000000-58EC-4E64-9A49-5C1271530970}"/>
            </c:ext>
          </c:extLst>
        </c:ser>
        <c:dLbls>
          <c:showLegendKey val="0"/>
          <c:showVal val="0"/>
          <c:showCatName val="0"/>
          <c:showSerName val="0"/>
          <c:showPercent val="0"/>
          <c:showBubbleSize val="0"/>
        </c:dLbls>
        <c:gapWidth val="150"/>
        <c:axId val="100870400"/>
        <c:axId val="10087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58EC-4E64-9A49-5C1271530970}"/>
            </c:ext>
          </c:extLst>
        </c:ser>
        <c:dLbls>
          <c:showLegendKey val="0"/>
          <c:showVal val="0"/>
          <c:showCatName val="0"/>
          <c:showSerName val="0"/>
          <c:showPercent val="0"/>
          <c:showBubbleSize val="0"/>
        </c:dLbls>
        <c:marker val="1"/>
        <c:smooth val="0"/>
        <c:axId val="100870400"/>
        <c:axId val="100876672"/>
      </c:lineChart>
      <c:dateAx>
        <c:axId val="100870400"/>
        <c:scaling>
          <c:orientation val="minMax"/>
        </c:scaling>
        <c:delete val="1"/>
        <c:axPos val="b"/>
        <c:numFmt formatCode="&quot;H&quot;yy" sourceLinked="1"/>
        <c:majorTickMark val="none"/>
        <c:minorTickMark val="none"/>
        <c:tickLblPos val="none"/>
        <c:crossAx val="100876672"/>
        <c:crosses val="autoZero"/>
        <c:auto val="1"/>
        <c:lblOffset val="100"/>
        <c:baseTimeUnit val="years"/>
      </c:dateAx>
      <c:valAx>
        <c:axId val="10087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7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28.97</c:v>
                </c:pt>
                <c:pt idx="1">
                  <c:v>28.12</c:v>
                </c:pt>
                <c:pt idx="2">
                  <c:v>27.85</c:v>
                </c:pt>
                <c:pt idx="3">
                  <c:v>26.4</c:v>
                </c:pt>
                <c:pt idx="4">
                  <c:v>26.78</c:v>
                </c:pt>
              </c:numCache>
            </c:numRef>
          </c:val>
          <c:extLst>
            <c:ext xmlns:c16="http://schemas.microsoft.com/office/drawing/2014/chart" uri="{C3380CC4-5D6E-409C-BE32-E72D297353CC}">
              <c16:uniqueId val="{00000000-FEBC-4F5D-9ECA-5B7460E99234}"/>
            </c:ext>
          </c:extLst>
        </c:ser>
        <c:dLbls>
          <c:showLegendKey val="0"/>
          <c:showVal val="0"/>
          <c:showCatName val="0"/>
          <c:showSerName val="0"/>
          <c:showPercent val="0"/>
          <c:showBubbleSize val="0"/>
        </c:dLbls>
        <c:gapWidth val="150"/>
        <c:axId val="106871040"/>
        <c:axId val="106877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FEBC-4F5D-9ECA-5B7460E99234}"/>
            </c:ext>
          </c:extLst>
        </c:ser>
        <c:dLbls>
          <c:showLegendKey val="0"/>
          <c:showVal val="0"/>
          <c:showCatName val="0"/>
          <c:showSerName val="0"/>
          <c:showPercent val="0"/>
          <c:showBubbleSize val="0"/>
        </c:dLbls>
        <c:marker val="1"/>
        <c:smooth val="0"/>
        <c:axId val="106871040"/>
        <c:axId val="106877312"/>
      </c:lineChart>
      <c:dateAx>
        <c:axId val="106871040"/>
        <c:scaling>
          <c:orientation val="minMax"/>
        </c:scaling>
        <c:delete val="1"/>
        <c:axPos val="b"/>
        <c:numFmt formatCode="&quot;H&quot;yy" sourceLinked="1"/>
        <c:majorTickMark val="none"/>
        <c:minorTickMark val="none"/>
        <c:tickLblPos val="none"/>
        <c:crossAx val="106877312"/>
        <c:crosses val="autoZero"/>
        <c:auto val="1"/>
        <c:lblOffset val="100"/>
        <c:baseTimeUnit val="years"/>
      </c:dateAx>
      <c:valAx>
        <c:axId val="10687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7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82.96</c:v>
                </c:pt>
                <c:pt idx="1">
                  <c:v>82.94</c:v>
                </c:pt>
                <c:pt idx="2">
                  <c:v>83.14</c:v>
                </c:pt>
                <c:pt idx="3">
                  <c:v>83.15</c:v>
                </c:pt>
                <c:pt idx="4">
                  <c:v>83.17</c:v>
                </c:pt>
              </c:numCache>
            </c:numRef>
          </c:val>
          <c:extLst>
            <c:ext xmlns:c16="http://schemas.microsoft.com/office/drawing/2014/chart" uri="{C3380CC4-5D6E-409C-BE32-E72D297353CC}">
              <c16:uniqueId val="{00000000-7517-44DD-B1DB-C38C6A519A30}"/>
            </c:ext>
          </c:extLst>
        </c:ser>
        <c:dLbls>
          <c:showLegendKey val="0"/>
          <c:showVal val="0"/>
          <c:showCatName val="0"/>
          <c:showSerName val="0"/>
          <c:showPercent val="0"/>
          <c:showBubbleSize val="0"/>
        </c:dLbls>
        <c:gapWidth val="150"/>
        <c:axId val="106928768"/>
        <c:axId val="10693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7517-44DD-B1DB-C38C6A519A30}"/>
            </c:ext>
          </c:extLst>
        </c:ser>
        <c:dLbls>
          <c:showLegendKey val="0"/>
          <c:showVal val="0"/>
          <c:showCatName val="0"/>
          <c:showSerName val="0"/>
          <c:showPercent val="0"/>
          <c:showBubbleSize val="0"/>
        </c:dLbls>
        <c:marker val="1"/>
        <c:smooth val="0"/>
        <c:axId val="106928768"/>
        <c:axId val="106935040"/>
      </c:lineChart>
      <c:dateAx>
        <c:axId val="106928768"/>
        <c:scaling>
          <c:orientation val="minMax"/>
        </c:scaling>
        <c:delete val="1"/>
        <c:axPos val="b"/>
        <c:numFmt formatCode="&quot;H&quot;yy" sourceLinked="1"/>
        <c:majorTickMark val="none"/>
        <c:minorTickMark val="none"/>
        <c:tickLblPos val="none"/>
        <c:crossAx val="106935040"/>
        <c:crosses val="autoZero"/>
        <c:auto val="1"/>
        <c:lblOffset val="100"/>
        <c:baseTimeUnit val="years"/>
      </c:dateAx>
      <c:valAx>
        <c:axId val="10693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2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58.44</c:v>
                </c:pt>
                <c:pt idx="1">
                  <c:v>51.9</c:v>
                </c:pt>
                <c:pt idx="2">
                  <c:v>49.08</c:v>
                </c:pt>
                <c:pt idx="3">
                  <c:v>45.28</c:v>
                </c:pt>
                <c:pt idx="4">
                  <c:v>36.58</c:v>
                </c:pt>
              </c:numCache>
            </c:numRef>
          </c:val>
          <c:extLst>
            <c:ext xmlns:c16="http://schemas.microsoft.com/office/drawing/2014/chart" uri="{C3380CC4-5D6E-409C-BE32-E72D297353CC}">
              <c16:uniqueId val="{00000000-18B9-4D5F-8A57-B1B9B24804D4}"/>
            </c:ext>
          </c:extLst>
        </c:ser>
        <c:dLbls>
          <c:showLegendKey val="0"/>
          <c:showVal val="0"/>
          <c:showCatName val="0"/>
          <c:showSerName val="0"/>
          <c:showPercent val="0"/>
          <c:showBubbleSize val="0"/>
        </c:dLbls>
        <c:gapWidth val="150"/>
        <c:axId val="100911744"/>
        <c:axId val="10092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18B9-4D5F-8A57-B1B9B24804D4}"/>
            </c:ext>
          </c:extLst>
        </c:ser>
        <c:dLbls>
          <c:showLegendKey val="0"/>
          <c:showVal val="0"/>
          <c:showCatName val="0"/>
          <c:showSerName val="0"/>
          <c:showPercent val="0"/>
          <c:showBubbleSize val="0"/>
        </c:dLbls>
        <c:marker val="1"/>
        <c:smooth val="0"/>
        <c:axId val="100911744"/>
        <c:axId val="100922112"/>
      </c:lineChart>
      <c:dateAx>
        <c:axId val="100911744"/>
        <c:scaling>
          <c:orientation val="minMax"/>
        </c:scaling>
        <c:delete val="1"/>
        <c:axPos val="b"/>
        <c:numFmt formatCode="&quot;H&quot;yy" sourceLinked="1"/>
        <c:majorTickMark val="none"/>
        <c:minorTickMark val="none"/>
        <c:tickLblPos val="none"/>
        <c:crossAx val="100922112"/>
        <c:crosses val="autoZero"/>
        <c:auto val="1"/>
        <c:lblOffset val="100"/>
        <c:baseTimeUnit val="years"/>
      </c:dateAx>
      <c:valAx>
        <c:axId val="10092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1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77-4342-9B92-EAB98761B499}"/>
            </c:ext>
          </c:extLst>
        </c:ser>
        <c:dLbls>
          <c:showLegendKey val="0"/>
          <c:showVal val="0"/>
          <c:showCatName val="0"/>
          <c:showSerName val="0"/>
          <c:showPercent val="0"/>
          <c:showBubbleSize val="0"/>
        </c:dLbls>
        <c:gapWidth val="150"/>
        <c:axId val="106191872"/>
        <c:axId val="10621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77-4342-9B92-EAB98761B499}"/>
            </c:ext>
          </c:extLst>
        </c:ser>
        <c:dLbls>
          <c:showLegendKey val="0"/>
          <c:showVal val="0"/>
          <c:showCatName val="0"/>
          <c:showSerName val="0"/>
          <c:showPercent val="0"/>
          <c:showBubbleSize val="0"/>
        </c:dLbls>
        <c:marker val="1"/>
        <c:smooth val="0"/>
        <c:axId val="106191872"/>
        <c:axId val="106210432"/>
      </c:lineChart>
      <c:dateAx>
        <c:axId val="106191872"/>
        <c:scaling>
          <c:orientation val="minMax"/>
        </c:scaling>
        <c:delete val="1"/>
        <c:axPos val="b"/>
        <c:numFmt formatCode="&quot;H&quot;yy" sourceLinked="1"/>
        <c:majorTickMark val="none"/>
        <c:minorTickMark val="none"/>
        <c:tickLblPos val="none"/>
        <c:crossAx val="106210432"/>
        <c:crosses val="autoZero"/>
        <c:auto val="1"/>
        <c:lblOffset val="100"/>
        <c:baseTimeUnit val="years"/>
      </c:dateAx>
      <c:valAx>
        <c:axId val="10621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9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AE-4856-819B-61A2DFE3B824}"/>
            </c:ext>
          </c:extLst>
        </c:ser>
        <c:dLbls>
          <c:showLegendKey val="0"/>
          <c:showVal val="0"/>
          <c:showCatName val="0"/>
          <c:showSerName val="0"/>
          <c:showPercent val="0"/>
          <c:showBubbleSize val="0"/>
        </c:dLbls>
        <c:gapWidth val="150"/>
        <c:axId val="106311040"/>
        <c:axId val="10631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AE-4856-819B-61A2DFE3B824}"/>
            </c:ext>
          </c:extLst>
        </c:ser>
        <c:dLbls>
          <c:showLegendKey val="0"/>
          <c:showVal val="0"/>
          <c:showCatName val="0"/>
          <c:showSerName val="0"/>
          <c:showPercent val="0"/>
          <c:showBubbleSize val="0"/>
        </c:dLbls>
        <c:marker val="1"/>
        <c:smooth val="0"/>
        <c:axId val="106311040"/>
        <c:axId val="106317312"/>
      </c:lineChart>
      <c:dateAx>
        <c:axId val="106311040"/>
        <c:scaling>
          <c:orientation val="minMax"/>
        </c:scaling>
        <c:delete val="1"/>
        <c:axPos val="b"/>
        <c:numFmt formatCode="&quot;H&quot;yy" sourceLinked="1"/>
        <c:majorTickMark val="none"/>
        <c:minorTickMark val="none"/>
        <c:tickLblPos val="none"/>
        <c:crossAx val="106317312"/>
        <c:crosses val="autoZero"/>
        <c:auto val="1"/>
        <c:lblOffset val="100"/>
        <c:baseTimeUnit val="years"/>
      </c:dateAx>
      <c:valAx>
        <c:axId val="10631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1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42-4578-95A2-39E6F2539CAE}"/>
            </c:ext>
          </c:extLst>
        </c:ser>
        <c:dLbls>
          <c:showLegendKey val="0"/>
          <c:showVal val="0"/>
          <c:showCatName val="0"/>
          <c:showSerName val="0"/>
          <c:showPercent val="0"/>
          <c:showBubbleSize val="0"/>
        </c:dLbls>
        <c:gapWidth val="150"/>
        <c:axId val="106362752"/>
        <c:axId val="10636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42-4578-95A2-39E6F2539CAE}"/>
            </c:ext>
          </c:extLst>
        </c:ser>
        <c:dLbls>
          <c:showLegendKey val="0"/>
          <c:showVal val="0"/>
          <c:showCatName val="0"/>
          <c:showSerName val="0"/>
          <c:showPercent val="0"/>
          <c:showBubbleSize val="0"/>
        </c:dLbls>
        <c:marker val="1"/>
        <c:smooth val="0"/>
        <c:axId val="106362752"/>
        <c:axId val="106364928"/>
      </c:lineChart>
      <c:dateAx>
        <c:axId val="106362752"/>
        <c:scaling>
          <c:orientation val="minMax"/>
        </c:scaling>
        <c:delete val="1"/>
        <c:axPos val="b"/>
        <c:numFmt formatCode="&quot;H&quot;yy" sourceLinked="1"/>
        <c:majorTickMark val="none"/>
        <c:minorTickMark val="none"/>
        <c:tickLblPos val="none"/>
        <c:crossAx val="106364928"/>
        <c:crosses val="autoZero"/>
        <c:auto val="1"/>
        <c:lblOffset val="100"/>
        <c:baseTimeUnit val="years"/>
      </c:dateAx>
      <c:valAx>
        <c:axId val="10636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6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8C-4361-B82A-290CD5527A55}"/>
            </c:ext>
          </c:extLst>
        </c:ser>
        <c:dLbls>
          <c:showLegendKey val="0"/>
          <c:showVal val="0"/>
          <c:showCatName val="0"/>
          <c:showSerName val="0"/>
          <c:showPercent val="0"/>
          <c:showBubbleSize val="0"/>
        </c:dLbls>
        <c:gapWidth val="150"/>
        <c:axId val="106396288"/>
        <c:axId val="10640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8C-4361-B82A-290CD5527A55}"/>
            </c:ext>
          </c:extLst>
        </c:ser>
        <c:dLbls>
          <c:showLegendKey val="0"/>
          <c:showVal val="0"/>
          <c:showCatName val="0"/>
          <c:showSerName val="0"/>
          <c:showPercent val="0"/>
          <c:showBubbleSize val="0"/>
        </c:dLbls>
        <c:marker val="1"/>
        <c:smooth val="0"/>
        <c:axId val="106396288"/>
        <c:axId val="106406656"/>
      </c:lineChart>
      <c:dateAx>
        <c:axId val="106396288"/>
        <c:scaling>
          <c:orientation val="minMax"/>
        </c:scaling>
        <c:delete val="1"/>
        <c:axPos val="b"/>
        <c:numFmt formatCode="&quot;H&quot;yy" sourceLinked="1"/>
        <c:majorTickMark val="none"/>
        <c:minorTickMark val="none"/>
        <c:tickLblPos val="none"/>
        <c:crossAx val="106406656"/>
        <c:crosses val="autoZero"/>
        <c:auto val="1"/>
        <c:lblOffset val="100"/>
        <c:baseTimeUnit val="years"/>
      </c:dateAx>
      <c:valAx>
        <c:axId val="10640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9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2036.15</c:v>
                </c:pt>
                <c:pt idx="1">
                  <c:v>2251.04</c:v>
                </c:pt>
                <c:pt idx="2">
                  <c:v>2526.63</c:v>
                </c:pt>
                <c:pt idx="3">
                  <c:v>2989.2</c:v>
                </c:pt>
                <c:pt idx="4">
                  <c:v>2746.17</c:v>
                </c:pt>
              </c:numCache>
            </c:numRef>
          </c:val>
          <c:extLst>
            <c:ext xmlns:c16="http://schemas.microsoft.com/office/drawing/2014/chart" uri="{C3380CC4-5D6E-409C-BE32-E72D297353CC}">
              <c16:uniqueId val="{00000000-1C61-4440-8E68-D4F5ECA32CDC}"/>
            </c:ext>
          </c:extLst>
        </c:ser>
        <c:dLbls>
          <c:showLegendKey val="0"/>
          <c:showVal val="0"/>
          <c:showCatName val="0"/>
          <c:showSerName val="0"/>
          <c:showPercent val="0"/>
          <c:showBubbleSize val="0"/>
        </c:dLbls>
        <c:gapWidth val="150"/>
        <c:axId val="106445824"/>
        <c:axId val="10645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1C61-4440-8E68-D4F5ECA32CDC}"/>
            </c:ext>
          </c:extLst>
        </c:ser>
        <c:dLbls>
          <c:showLegendKey val="0"/>
          <c:showVal val="0"/>
          <c:showCatName val="0"/>
          <c:showSerName val="0"/>
          <c:showPercent val="0"/>
          <c:showBubbleSize val="0"/>
        </c:dLbls>
        <c:marker val="1"/>
        <c:smooth val="0"/>
        <c:axId val="106445824"/>
        <c:axId val="106452096"/>
      </c:lineChart>
      <c:dateAx>
        <c:axId val="106445824"/>
        <c:scaling>
          <c:orientation val="minMax"/>
        </c:scaling>
        <c:delete val="1"/>
        <c:axPos val="b"/>
        <c:numFmt formatCode="&quot;H&quot;yy" sourceLinked="1"/>
        <c:majorTickMark val="none"/>
        <c:minorTickMark val="none"/>
        <c:tickLblPos val="none"/>
        <c:crossAx val="106452096"/>
        <c:crosses val="autoZero"/>
        <c:auto val="1"/>
        <c:lblOffset val="100"/>
        <c:baseTimeUnit val="years"/>
      </c:dateAx>
      <c:valAx>
        <c:axId val="10645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4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34.590000000000003</c:v>
                </c:pt>
                <c:pt idx="1">
                  <c:v>32.619999999999997</c:v>
                </c:pt>
                <c:pt idx="2">
                  <c:v>33.369999999999997</c:v>
                </c:pt>
                <c:pt idx="3">
                  <c:v>27.27</c:v>
                </c:pt>
                <c:pt idx="4">
                  <c:v>25.67</c:v>
                </c:pt>
              </c:numCache>
            </c:numRef>
          </c:val>
          <c:extLst>
            <c:ext xmlns:c16="http://schemas.microsoft.com/office/drawing/2014/chart" uri="{C3380CC4-5D6E-409C-BE32-E72D297353CC}">
              <c16:uniqueId val="{00000000-90E7-47A1-96C0-A05C90568BB0}"/>
            </c:ext>
          </c:extLst>
        </c:ser>
        <c:dLbls>
          <c:showLegendKey val="0"/>
          <c:showVal val="0"/>
          <c:showCatName val="0"/>
          <c:showSerName val="0"/>
          <c:showPercent val="0"/>
          <c:showBubbleSize val="0"/>
        </c:dLbls>
        <c:gapWidth val="150"/>
        <c:axId val="106466688"/>
        <c:axId val="10649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90E7-47A1-96C0-A05C90568BB0}"/>
            </c:ext>
          </c:extLst>
        </c:ser>
        <c:dLbls>
          <c:showLegendKey val="0"/>
          <c:showVal val="0"/>
          <c:showCatName val="0"/>
          <c:showSerName val="0"/>
          <c:showPercent val="0"/>
          <c:showBubbleSize val="0"/>
        </c:dLbls>
        <c:marker val="1"/>
        <c:smooth val="0"/>
        <c:axId val="106466688"/>
        <c:axId val="106493440"/>
      </c:lineChart>
      <c:dateAx>
        <c:axId val="106466688"/>
        <c:scaling>
          <c:orientation val="minMax"/>
        </c:scaling>
        <c:delete val="1"/>
        <c:axPos val="b"/>
        <c:numFmt formatCode="&quot;H&quot;yy" sourceLinked="1"/>
        <c:majorTickMark val="none"/>
        <c:minorTickMark val="none"/>
        <c:tickLblPos val="none"/>
        <c:crossAx val="106493440"/>
        <c:crosses val="autoZero"/>
        <c:auto val="1"/>
        <c:lblOffset val="100"/>
        <c:baseTimeUnit val="years"/>
      </c:dateAx>
      <c:valAx>
        <c:axId val="10649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6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292.83999999999997</c:v>
                </c:pt>
                <c:pt idx="1">
                  <c:v>315.8</c:v>
                </c:pt>
                <c:pt idx="2">
                  <c:v>326.32</c:v>
                </c:pt>
                <c:pt idx="3">
                  <c:v>388.62</c:v>
                </c:pt>
                <c:pt idx="4">
                  <c:v>438.5</c:v>
                </c:pt>
              </c:numCache>
            </c:numRef>
          </c:val>
          <c:extLst>
            <c:ext xmlns:c16="http://schemas.microsoft.com/office/drawing/2014/chart" uri="{C3380CC4-5D6E-409C-BE32-E72D297353CC}">
              <c16:uniqueId val="{00000000-D6D0-4D3B-90E2-0133709EA5DA}"/>
            </c:ext>
          </c:extLst>
        </c:ser>
        <c:dLbls>
          <c:showLegendKey val="0"/>
          <c:showVal val="0"/>
          <c:showCatName val="0"/>
          <c:showSerName val="0"/>
          <c:showPercent val="0"/>
          <c:showBubbleSize val="0"/>
        </c:dLbls>
        <c:gapWidth val="150"/>
        <c:axId val="106837888"/>
        <c:axId val="10684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D6D0-4D3B-90E2-0133709EA5DA}"/>
            </c:ext>
          </c:extLst>
        </c:ser>
        <c:dLbls>
          <c:showLegendKey val="0"/>
          <c:showVal val="0"/>
          <c:showCatName val="0"/>
          <c:showSerName val="0"/>
          <c:showPercent val="0"/>
          <c:showBubbleSize val="0"/>
        </c:dLbls>
        <c:marker val="1"/>
        <c:smooth val="0"/>
        <c:axId val="106837888"/>
        <c:axId val="106848256"/>
      </c:lineChart>
      <c:dateAx>
        <c:axId val="106837888"/>
        <c:scaling>
          <c:orientation val="minMax"/>
        </c:scaling>
        <c:delete val="1"/>
        <c:axPos val="b"/>
        <c:numFmt formatCode="&quot;H&quot;yy" sourceLinked="1"/>
        <c:majorTickMark val="none"/>
        <c:minorTickMark val="none"/>
        <c:tickLblPos val="none"/>
        <c:crossAx val="106848256"/>
        <c:crosses val="autoZero"/>
        <c:auto val="1"/>
        <c:lblOffset val="100"/>
        <c:baseTimeUnit val="years"/>
      </c:dateAx>
      <c:valAx>
        <c:axId val="10684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3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60" zoomScaleNormal="6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群馬県　神流町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2">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1799</v>
      </c>
      <c r="AM8" s="67"/>
      <c r="AN8" s="67"/>
      <c r="AO8" s="67"/>
      <c r="AP8" s="67"/>
      <c r="AQ8" s="67"/>
      <c r="AR8" s="67"/>
      <c r="AS8" s="67"/>
      <c r="AT8" s="66">
        <f>データ!$S$6</f>
        <v>114.6</v>
      </c>
      <c r="AU8" s="66"/>
      <c r="AV8" s="66"/>
      <c r="AW8" s="66"/>
      <c r="AX8" s="66"/>
      <c r="AY8" s="66"/>
      <c r="AZ8" s="66"/>
      <c r="BA8" s="66"/>
      <c r="BB8" s="66">
        <f>データ!$T$6</f>
        <v>15.7</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2">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2">
      <c r="A10" s="2"/>
      <c r="B10" s="66" t="str">
        <f>データ!$N$6</f>
        <v>-</v>
      </c>
      <c r="C10" s="66"/>
      <c r="D10" s="66"/>
      <c r="E10" s="66"/>
      <c r="F10" s="66"/>
      <c r="G10" s="66"/>
      <c r="H10" s="66"/>
      <c r="I10" s="66" t="str">
        <f>データ!$O$6</f>
        <v>該当数値なし</v>
      </c>
      <c r="J10" s="66"/>
      <c r="K10" s="66"/>
      <c r="L10" s="66"/>
      <c r="M10" s="66"/>
      <c r="N10" s="66"/>
      <c r="O10" s="66"/>
      <c r="P10" s="66">
        <f>データ!$P$6</f>
        <v>97.4</v>
      </c>
      <c r="Q10" s="66"/>
      <c r="R10" s="66"/>
      <c r="S10" s="66"/>
      <c r="T10" s="66"/>
      <c r="U10" s="66"/>
      <c r="V10" s="66"/>
      <c r="W10" s="67">
        <f>データ!$Q$6</f>
        <v>1650</v>
      </c>
      <c r="X10" s="67"/>
      <c r="Y10" s="67"/>
      <c r="Z10" s="67"/>
      <c r="AA10" s="67"/>
      <c r="AB10" s="67"/>
      <c r="AC10" s="67"/>
      <c r="AD10" s="2"/>
      <c r="AE10" s="2"/>
      <c r="AF10" s="2"/>
      <c r="AG10" s="2"/>
      <c r="AH10" s="2"/>
      <c r="AI10" s="2"/>
      <c r="AJ10" s="2"/>
      <c r="AK10" s="2"/>
      <c r="AL10" s="67">
        <f>データ!$U$6</f>
        <v>1725</v>
      </c>
      <c r="AM10" s="67"/>
      <c r="AN10" s="67"/>
      <c r="AO10" s="67"/>
      <c r="AP10" s="67"/>
      <c r="AQ10" s="67"/>
      <c r="AR10" s="67"/>
      <c r="AS10" s="67"/>
      <c r="AT10" s="66">
        <f>データ!$V$6</f>
        <v>111</v>
      </c>
      <c r="AU10" s="66"/>
      <c r="AV10" s="66"/>
      <c r="AW10" s="66"/>
      <c r="AX10" s="66"/>
      <c r="AY10" s="66"/>
      <c r="AZ10" s="66"/>
      <c r="BA10" s="66"/>
      <c r="BB10" s="66">
        <f>データ!$W$6</f>
        <v>15.54</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114</v>
      </c>
      <c r="BM16" s="51"/>
      <c r="BN16" s="51"/>
      <c r="BO16" s="51"/>
      <c r="BP16" s="51"/>
      <c r="BQ16" s="51"/>
      <c r="BR16" s="51"/>
      <c r="BS16" s="51"/>
      <c r="BT16" s="51"/>
      <c r="BU16" s="51"/>
      <c r="BV16" s="51"/>
      <c r="BW16" s="51"/>
      <c r="BX16" s="51"/>
      <c r="BY16" s="51"/>
      <c r="BZ16" s="52"/>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116</v>
      </c>
      <c r="BM66" s="51"/>
      <c r="BN66" s="51"/>
      <c r="BO66" s="51"/>
      <c r="BP66" s="51"/>
      <c r="BQ66" s="51"/>
      <c r="BR66" s="51"/>
      <c r="BS66" s="51"/>
      <c r="BT66" s="51"/>
      <c r="BU66" s="51"/>
      <c r="BV66" s="51"/>
      <c r="BW66" s="51"/>
      <c r="BX66" s="51"/>
      <c r="BY66" s="51"/>
      <c r="BZ66" s="52"/>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jY84sJCbh1a9rvWyT/sxkfUPQUbbdPyPuuCKuvl0J3CVuea7RX28Q5xlg1zJymLPDroRwKWpJMVw2PakjOv3Cg==" saltValue="P+W8jAkbt87yKNyFPz2eT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2">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2">
      <c r="A6" s="29" t="s">
        <v>94</v>
      </c>
      <c r="B6" s="34">
        <f>B7</f>
        <v>2019</v>
      </c>
      <c r="C6" s="34">
        <f t="shared" ref="C6:W6" si="3">C7</f>
        <v>103675</v>
      </c>
      <c r="D6" s="34">
        <f t="shared" si="3"/>
        <v>47</v>
      </c>
      <c r="E6" s="34">
        <f t="shared" si="3"/>
        <v>1</v>
      </c>
      <c r="F6" s="34">
        <f t="shared" si="3"/>
        <v>0</v>
      </c>
      <c r="G6" s="34">
        <f t="shared" si="3"/>
        <v>0</v>
      </c>
      <c r="H6" s="34" t="str">
        <f t="shared" si="3"/>
        <v>群馬県　神流町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97.4</v>
      </c>
      <c r="Q6" s="35">
        <f t="shared" si="3"/>
        <v>1650</v>
      </c>
      <c r="R6" s="35">
        <f t="shared" si="3"/>
        <v>1799</v>
      </c>
      <c r="S6" s="35">
        <f t="shared" si="3"/>
        <v>114.6</v>
      </c>
      <c r="T6" s="35">
        <f t="shared" si="3"/>
        <v>15.7</v>
      </c>
      <c r="U6" s="35">
        <f t="shared" si="3"/>
        <v>1725</v>
      </c>
      <c r="V6" s="35">
        <f t="shared" si="3"/>
        <v>111</v>
      </c>
      <c r="W6" s="35">
        <f t="shared" si="3"/>
        <v>15.54</v>
      </c>
      <c r="X6" s="36">
        <f>IF(X7="",NA(),X7)</f>
        <v>58.44</v>
      </c>
      <c r="Y6" s="36">
        <f t="shared" ref="Y6:AG6" si="4">IF(Y7="",NA(),Y7)</f>
        <v>51.9</v>
      </c>
      <c r="Z6" s="36">
        <f t="shared" si="4"/>
        <v>49.08</v>
      </c>
      <c r="AA6" s="36">
        <f t="shared" si="4"/>
        <v>45.28</v>
      </c>
      <c r="AB6" s="36">
        <f t="shared" si="4"/>
        <v>36.58</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2036.15</v>
      </c>
      <c r="BF6" s="36">
        <f t="shared" ref="BF6:BN6" si="7">IF(BF7="",NA(),BF7)</f>
        <v>2251.04</v>
      </c>
      <c r="BG6" s="36">
        <f t="shared" si="7"/>
        <v>2526.63</v>
      </c>
      <c r="BH6" s="36">
        <f t="shared" si="7"/>
        <v>2989.2</v>
      </c>
      <c r="BI6" s="36">
        <f t="shared" si="7"/>
        <v>2746.17</v>
      </c>
      <c r="BJ6" s="36">
        <f t="shared" si="7"/>
        <v>1510.14</v>
      </c>
      <c r="BK6" s="36">
        <f t="shared" si="7"/>
        <v>1595.62</v>
      </c>
      <c r="BL6" s="36">
        <f t="shared" si="7"/>
        <v>1302.33</v>
      </c>
      <c r="BM6" s="36">
        <f t="shared" si="7"/>
        <v>1274.21</v>
      </c>
      <c r="BN6" s="36">
        <f t="shared" si="7"/>
        <v>1183.92</v>
      </c>
      <c r="BO6" s="35" t="str">
        <f>IF(BO7="","",IF(BO7="-","【-】","【"&amp;SUBSTITUTE(TEXT(BO7,"#,##0.00"),"-","△")&amp;"】"))</f>
        <v>【1,084.05】</v>
      </c>
      <c r="BP6" s="36">
        <f>IF(BP7="",NA(),BP7)</f>
        <v>34.590000000000003</v>
      </c>
      <c r="BQ6" s="36">
        <f t="shared" ref="BQ6:BY6" si="8">IF(BQ7="",NA(),BQ7)</f>
        <v>32.619999999999997</v>
      </c>
      <c r="BR6" s="36">
        <f t="shared" si="8"/>
        <v>33.369999999999997</v>
      </c>
      <c r="BS6" s="36">
        <f t="shared" si="8"/>
        <v>27.27</v>
      </c>
      <c r="BT6" s="36">
        <f t="shared" si="8"/>
        <v>25.67</v>
      </c>
      <c r="BU6" s="36">
        <f t="shared" si="8"/>
        <v>22.67</v>
      </c>
      <c r="BV6" s="36">
        <f t="shared" si="8"/>
        <v>37.92</v>
      </c>
      <c r="BW6" s="36">
        <f t="shared" si="8"/>
        <v>40.89</v>
      </c>
      <c r="BX6" s="36">
        <f t="shared" si="8"/>
        <v>41.25</v>
      </c>
      <c r="BY6" s="36">
        <f t="shared" si="8"/>
        <v>42.5</v>
      </c>
      <c r="BZ6" s="35" t="str">
        <f>IF(BZ7="","",IF(BZ7="-","【-】","【"&amp;SUBSTITUTE(TEXT(BZ7,"#,##0.00"),"-","△")&amp;"】"))</f>
        <v>【53.46】</v>
      </c>
      <c r="CA6" s="36">
        <f>IF(CA7="",NA(),CA7)</f>
        <v>292.83999999999997</v>
      </c>
      <c r="CB6" s="36">
        <f t="shared" ref="CB6:CJ6" si="9">IF(CB7="",NA(),CB7)</f>
        <v>315.8</v>
      </c>
      <c r="CC6" s="36">
        <f t="shared" si="9"/>
        <v>326.32</v>
      </c>
      <c r="CD6" s="36">
        <f t="shared" si="9"/>
        <v>388.62</v>
      </c>
      <c r="CE6" s="36">
        <f t="shared" si="9"/>
        <v>438.5</v>
      </c>
      <c r="CF6" s="36">
        <f t="shared" si="9"/>
        <v>789.62</v>
      </c>
      <c r="CG6" s="36">
        <f t="shared" si="9"/>
        <v>423.18</v>
      </c>
      <c r="CH6" s="36">
        <f t="shared" si="9"/>
        <v>383.2</v>
      </c>
      <c r="CI6" s="36">
        <f t="shared" si="9"/>
        <v>383.25</v>
      </c>
      <c r="CJ6" s="36">
        <f t="shared" si="9"/>
        <v>377.72</v>
      </c>
      <c r="CK6" s="35" t="str">
        <f>IF(CK7="","",IF(CK7="-","【-】","【"&amp;SUBSTITUTE(TEXT(CK7,"#,##0.00"),"-","△")&amp;"】"))</f>
        <v>【300.47】</v>
      </c>
      <c r="CL6" s="36">
        <f>IF(CL7="",NA(),CL7)</f>
        <v>28.97</v>
      </c>
      <c r="CM6" s="36">
        <f t="shared" ref="CM6:CU6" si="10">IF(CM7="",NA(),CM7)</f>
        <v>28.12</v>
      </c>
      <c r="CN6" s="36">
        <f t="shared" si="10"/>
        <v>27.85</v>
      </c>
      <c r="CO6" s="36">
        <f t="shared" si="10"/>
        <v>26.4</v>
      </c>
      <c r="CP6" s="36">
        <f t="shared" si="10"/>
        <v>26.78</v>
      </c>
      <c r="CQ6" s="36">
        <f t="shared" si="10"/>
        <v>48.7</v>
      </c>
      <c r="CR6" s="36">
        <f t="shared" si="10"/>
        <v>46.9</v>
      </c>
      <c r="CS6" s="36">
        <f t="shared" si="10"/>
        <v>47.95</v>
      </c>
      <c r="CT6" s="36">
        <f t="shared" si="10"/>
        <v>48.26</v>
      </c>
      <c r="CU6" s="36">
        <f t="shared" si="10"/>
        <v>48.01</v>
      </c>
      <c r="CV6" s="35" t="str">
        <f>IF(CV7="","",IF(CV7="-","【-】","【"&amp;SUBSTITUTE(TEXT(CV7,"#,##0.00"),"-","△")&amp;"】"))</f>
        <v>【54.90】</v>
      </c>
      <c r="CW6" s="36">
        <f>IF(CW7="",NA(),CW7)</f>
        <v>82.96</v>
      </c>
      <c r="CX6" s="36">
        <f t="shared" ref="CX6:DF6" si="11">IF(CX7="",NA(),CX7)</f>
        <v>82.94</v>
      </c>
      <c r="CY6" s="36">
        <f t="shared" si="11"/>
        <v>83.14</v>
      </c>
      <c r="CZ6" s="36">
        <f t="shared" si="11"/>
        <v>83.15</v>
      </c>
      <c r="DA6" s="36">
        <f t="shared" si="11"/>
        <v>83.17</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2.61</v>
      </c>
      <c r="EE6" s="36">
        <f t="shared" ref="EE6:EM6" si="14">IF(EE7="",NA(),EE7)</f>
        <v>2.68</v>
      </c>
      <c r="EF6" s="36">
        <f t="shared" si="14"/>
        <v>3.03</v>
      </c>
      <c r="EG6" s="36">
        <f t="shared" si="14"/>
        <v>0.5</v>
      </c>
      <c r="EH6" s="36">
        <f t="shared" si="14"/>
        <v>1.46</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2">
      <c r="A7" s="29"/>
      <c r="B7" s="38">
        <v>2019</v>
      </c>
      <c r="C7" s="38">
        <v>103675</v>
      </c>
      <c r="D7" s="38">
        <v>47</v>
      </c>
      <c r="E7" s="38">
        <v>1</v>
      </c>
      <c r="F7" s="38">
        <v>0</v>
      </c>
      <c r="G7" s="38">
        <v>0</v>
      </c>
      <c r="H7" s="38" t="s">
        <v>95</v>
      </c>
      <c r="I7" s="38" t="s">
        <v>96</v>
      </c>
      <c r="J7" s="38" t="s">
        <v>97</v>
      </c>
      <c r="K7" s="38" t="s">
        <v>98</v>
      </c>
      <c r="L7" s="38" t="s">
        <v>99</v>
      </c>
      <c r="M7" s="38" t="s">
        <v>100</v>
      </c>
      <c r="N7" s="39" t="s">
        <v>101</v>
      </c>
      <c r="O7" s="39" t="s">
        <v>102</v>
      </c>
      <c r="P7" s="39">
        <v>97.4</v>
      </c>
      <c r="Q7" s="39">
        <v>1650</v>
      </c>
      <c r="R7" s="39">
        <v>1799</v>
      </c>
      <c r="S7" s="39">
        <v>114.6</v>
      </c>
      <c r="T7" s="39">
        <v>15.7</v>
      </c>
      <c r="U7" s="39">
        <v>1725</v>
      </c>
      <c r="V7" s="39">
        <v>111</v>
      </c>
      <c r="W7" s="39">
        <v>15.54</v>
      </c>
      <c r="X7" s="39">
        <v>58.44</v>
      </c>
      <c r="Y7" s="39">
        <v>51.9</v>
      </c>
      <c r="Z7" s="39">
        <v>49.08</v>
      </c>
      <c r="AA7" s="39">
        <v>45.28</v>
      </c>
      <c r="AB7" s="39">
        <v>36.58</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2036.15</v>
      </c>
      <c r="BF7" s="39">
        <v>2251.04</v>
      </c>
      <c r="BG7" s="39">
        <v>2526.63</v>
      </c>
      <c r="BH7" s="39">
        <v>2989.2</v>
      </c>
      <c r="BI7" s="39">
        <v>2746.17</v>
      </c>
      <c r="BJ7" s="39">
        <v>1510.14</v>
      </c>
      <c r="BK7" s="39">
        <v>1595.62</v>
      </c>
      <c r="BL7" s="39">
        <v>1302.33</v>
      </c>
      <c r="BM7" s="39">
        <v>1274.21</v>
      </c>
      <c r="BN7" s="39">
        <v>1183.92</v>
      </c>
      <c r="BO7" s="39">
        <v>1084.05</v>
      </c>
      <c r="BP7" s="39">
        <v>34.590000000000003</v>
      </c>
      <c r="BQ7" s="39">
        <v>32.619999999999997</v>
      </c>
      <c r="BR7" s="39">
        <v>33.369999999999997</v>
      </c>
      <c r="BS7" s="39">
        <v>27.27</v>
      </c>
      <c r="BT7" s="39">
        <v>25.67</v>
      </c>
      <c r="BU7" s="39">
        <v>22.67</v>
      </c>
      <c r="BV7" s="39">
        <v>37.92</v>
      </c>
      <c r="BW7" s="39">
        <v>40.89</v>
      </c>
      <c r="BX7" s="39">
        <v>41.25</v>
      </c>
      <c r="BY7" s="39">
        <v>42.5</v>
      </c>
      <c r="BZ7" s="39">
        <v>53.46</v>
      </c>
      <c r="CA7" s="39">
        <v>292.83999999999997</v>
      </c>
      <c r="CB7" s="39">
        <v>315.8</v>
      </c>
      <c r="CC7" s="39">
        <v>326.32</v>
      </c>
      <c r="CD7" s="39">
        <v>388.62</v>
      </c>
      <c r="CE7" s="39">
        <v>438.5</v>
      </c>
      <c r="CF7" s="39">
        <v>789.62</v>
      </c>
      <c r="CG7" s="39">
        <v>423.18</v>
      </c>
      <c r="CH7" s="39">
        <v>383.2</v>
      </c>
      <c r="CI7" s="39">
        <v>383.25</v>
      </c>
      <c r="CJ7" s="39">
        <v>377.72</v>
      </c>
      <c r="CK7" s="39">
        <v>300.47000000000003</v>
      </c>
      <c r="CL7" s="39">
        <v>28.97</v>
      </c>
      <c r="CM7" s="39">
        <v>28.12</v>
      </c>
      <c r="CN7" s="39">
        <v>27.85</v>
      </c>
      <c r="CO7" s="39">
        <v>26.4</v>
      </c>
      <c r="CP7" s="39">
        <v>26.78</v>
      </c>
      <c r="CQ7" s="39">
        <v>48.7</v>
      </c>
      <c r="CR7" s="39">
        <v>46.9</v>
      </c>
      <c r="CS7" s="39">
        <v>47.95</v>
      </c>
      <c r="CT7" s="39">
        <v>48.26</v>
      </c>
      <c r="CU7" s="39">
        <v>48.01</v>
      </c>
      <c r="CV7" s="39">
        <v>54.9</v>
      </c>
      <c r="CW7" s="39">
        <v>82.96</v>
      </c>
      <c r="CX7" s="39">
        <v>82.94</v>
      </c>
      <c r="CY7" s="39">
        <v>83.14</v>
      </c>
      <c r="CZ7" s="39">
        <v>83.15</v>
      </c>
      <c r="DA7" s="39">
        <v>83.17</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2.61</v>
      </c>
      <c r="EE7" s="39">
        <v>2.68</v>
      </c>
      <c r="EF7" s="39">
        <v>3.03</v>
      </c>
      <c r="EG7" s="39">
        <v>0.5</v>
      </c>
      <c r="EH7" s="39">
        <v>1.46</v>
      </c>
      <c r="EI7" s="39">
        <v>1.26</v>
      </c>
      <c r="EJ7" s="39">
        <v>0.78</v>
      </c>
      <c r="EK7" s="39">
        <v>0.56999999999999995</v>
      </c>
      <c r="EL7" s="39">
        <v>0.62</v>
      </c>
      <c r="EM7" s="39">
        <v>0.39</v>
      </c>
      <c r="EN7" s="39">
        <v>0.56000000000000005</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45</v>
      </c>
      <c r="B10" s="42">
        <f t="shared" ref="B10:E10" si="15">DATEVALUE($B7+12-B11&amp;"/1/"&amp;B12)</f>
        <v>46388</v>
      </c>
      <c r="C10" s="42">
        <f t="shared" si="15"/>
        <v>46753</v>
      </c>
      <c r="D10" s="42">
        <f t="shared" si="15"/>
        <v>47119</v>
      </c>
      <c r="E10" s="42">
        <f t="shared" si="15"/>
        <v>47484</v>
      </c>
      <c r="F10" s="43">
        <f>DATEVALUE($B7+12-F11&amp;"/1/"&amp;F12)</f>
        <v>47849</v>
      </c>
    </row>
    <row r="11" spans="1:144" x14ac:dyDescent="0.2">
      <c r="B11">
        <v>4</v>
      </c>
      <c r="C11">
        <v>3</v>
      </c>
      <c r="D11">
        <v>2</v>
      </c>
      <c r="E11">
        <v>1</v>
      </c>
      <c r="F11">
        <v>0</v>
      </c>
      <c r="G11" t="s">
        <v>108</v>
      </c>
    </row>
    <row r="12" spans="1:144" x14ac:dyDescent="0.2">
      <c r="B12">
        <v>1</v>
      </c>
      <c r="C12">
        <v>1</v>
      </c>
      <c r="D12">
        <v>1</v>
      </c>
      <c r="E12">
        <v>1</v>
      </c>
      <c r="F12">
        <v>1</v>
      </c>
      <c r="G12" t="s">
        <v>109</v>
      </c>
    </row>
    <row r="13" spans="1:144" x14ac:dyDescent="0.2">
      <c r="B13" t="s">
        <v>110</v>
      </c>
      <c r="C13" t="s">
        <v>110</v>
      </c>
      <c r="D13" t="s">
        <v>111</v>
      </c>
      <c r="E13" t="s">
        <v>110</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2021-02-10T10:56:57Z</cp:lastPrinted>
  <dcterms:created xsi:type="dcterms:W3CDTF">2020-12-04T02:19:31Z</dcterms:created>
  <dcterms:modified xsi:type="dcterms:W3CDTF">2021-02-10T10:56:58Z</dcterms:modified>
</cp:coreProperties>
</file>