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15○上野村\"/>
    </mc:Choice>
  </mc:AlternateContent>
  <xr:revisionPtr revIDLastSave="0" documentId="13_ncr:1_{8422C446-40D1-46A3-A647-EC4E88738C41}" xr6:coauthVersionLast="36" xr6:coauthVersionMax="36" xr10:uidLastSave="{00000000-0000-0000-0000-000000000000}"/>
  <workbookProtection workbookAlgorithmName="SHA-512" workbookHashValue="eUBrWcJEe2TD33a8odZc7/Ojn5uZ7Pwrdchm3IHHPNF1K8IoYvnlEczPtrZHZpkNO7/VDoDjWu8Nj7M3l4jGyA==" workbookSaltValue="x9W9Fy8xztf8NIJulf7OeA==" workbookSpinCount="100000" lockStructure="1"/>
  <bookViews>
    <workbookView xWindow="0" yWindow="0" windowWidth="19200" windowHeight="61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<sst xmlns="http://schemas.openxmlformats.org/spreadsheetml/2006/main" count="233" uniqueCount="116">
  <si>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</si>
  <si>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</si>
  <si>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</si>
  <si>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</si>
  <si>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</si>
  <si>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</si>
  <si>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</si>
  <si>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</si>
  <si>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</si>
  <si>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</si>
  <si>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</si>
  <si>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</si>
  <si>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</si>
  <si>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</si>
  <si>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</si>
  <si>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</si>
  <si>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</si>
  <si>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</si>
  <si>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</si>
  <si>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</si>
  <si>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</si>
  <si>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</si>
  <si>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</si>
  <si>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</si>
  <si>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</si>
  <si>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</si>
  <si>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</si>
  <si>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</si>
  <si>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</si>
  <si>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</si>
  <si>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</si>
  <si>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</si>
  <si>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</si>
  <si>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</si>
  <si>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</si>
  <si>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</si>
  <si>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</si>
  <si>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</si>
  <si>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</si>
  <si>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</si>
  <si>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</si>
  <si>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</si>
  <si>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</si>
  <si>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</si>
  <si>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</si>
  <si>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</si>
  <si>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</si>
  <si>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</si>
  <si>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</si>
  <si>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</si>
  <si>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</si>
  <si>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</si>
  <si>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</si>
  <si>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</si>
  <si>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</si>
  <si>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</si>
  <si>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</si>
  <si>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</si>
  <si>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</si>
  <si>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</si>
  <si>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</si>
  <si>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</si>
  <si>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</si>
  <si>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</si>
  <si>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</si>
  <si>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</si>
  <si>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</si>
  <si>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</si>
  <si>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</si>
  <si>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</si>
  <si>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</si>
  <si>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</si>
  <si>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</si>
  <si>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</si>
  <si>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</si>
  <si>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</si>
  <si>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</si>
  <si>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</si>
  <si>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</si>
  <si>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</si>
  <si>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</si>
  <si>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</si>
  <si>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</si>
  <si>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</si>
  <si>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</si>
  <si>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</si>
  <si>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</si>
  <si>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</si>
  <si>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</si>
  <si>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</si>
  <si>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</si>
  <si>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</si>
  <si>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</si>
  <si>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</si>
  <si>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</si>
  <si>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</si>
  <si>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</si>
  <si>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</si>
  <si>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</si>
  <si>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</si>
  <si>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</si>
  <si>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</si>
  <si>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</si>
  <si>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</si>
  <si>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</si>
  <si>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</si>
  <si>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</si>
  <si>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</si>
  <si>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</si>
  <si>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</si>
  <si>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</si>
  <si>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</si>
  <si>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</si>
  <si>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支の状況は平均値を超えている。本村では人口定住対策を30年近く実施しており、安全な水を安価で提供することを一つの定住化対策の柱としているところである。また高齢化率も45%となっており、過度な負担を強いることは難しい。このため料金については改定をせずに、2ヵ月20㎥まで1,220円となっている。
④近年は施設の大規模改修や新設を行っておらず、企業債残高が少額となっているため比率が低くなっている。
⑤料金回収率の比率は高いが、100％を下回っており、徴収対策の取り組みは必要となっている。
⑥近年施設の施設大規模改修や新設を行っておらず地方債償還金の増加も無いことから給水原価は低水準である。
⑦施設利用率は高水準で安定しており、適正な施設規模と判断できる。
⑧冬期間の気温が低い地域でもあり、水道管破裂が相次いだこともあり有収率は減少した。施設の老朽化対策の検討が急がれる。</t>
    <phoneticPr fontId="4"/>
  </si>
  <si>
    <t>③近年は更新を行っておらず数値が現れない。
施設の老朽化が懸念されるため、今後は計画的な更新を目指す。</t>
    <phoneticPr fontId="4"/>
  </si>
  <si>
    <t>収支については安定しており、施設としては近年小さな修繕・改修をおこなっているのみで、起債残高も減少している状況である。しかし施設においては老朽化が進んでおり、今後大きな改修等を継続して行っていく必要があると見込まれる。
健全な運営には料金水準の適正化への取り組みが必要であるが、住民サービスの低下を招かないよう配慮する必要もある。
2020年度より公営企業会計移行の準備を開始する。</t>
    <rPh sb="170" eb="172">
      <t>ネンド</t>
    </rPh>
    <rPh sb="183" eb="185">
      <t>ジュンビ</t>
    </rPh>
    <rPh sb="186" eb="188">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</si>
</sst>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21-47E3-A8B0-F12A1F410C2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2621-47E3-A8B0-F12A1F410C2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79.56</c:v>
                </c:pt>
                <c:pt idx="1">
                  <c:v>73.680000000000007</c:v>
                </c:pt>
                <c:pt idx="2">
                  <c:v>98.06</c:v>
                </c:pt>
                <c:pt idx="3">
                  <c:v>102.08</c:v>
                </c:pt>
                <c:pt idx="4">
                  <c:v>117.5</c:v>
                </c:pt>
              </c:numCache>
            </c:numRef>
          </c:val>
          <c:extLst>
            <c:ext xmlns:c16="http://schemas.microsoft.com/office/drawing/2014/chart" uri="{C3380CC4-5D6E-409C-BE32-E72D297353CC}">
              <c16:uniqueId val="{00000000-A48D-497D-9A3C-5E12F9AD2E1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A48D-497D-9A3C-5E12F9AD2E1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85.95</c:v>
                </c:pt>
                <c:pt idx="1">
                  <c:v>93.91</c:v>
                </c:pt>
                <c:pt idx="2">
                  <c:v>74.760000000000005</c:v>
                </c:pt>
                <c:pt idx="3">
                  <c:v>66.61</c:v>
                </c:pt>
                <c:pt idx="4">
                  <c:v>67.38</c:v>
                </c:pt>
              </c:numCache>
            </c:numRef>
          </c:val>
          <c:extLst>
            <c:ext xmlns:c16="http://schemas.microsoft.com/office/drawing/2014/chart" uri="{C3380CC4-5D6E-409C-BE32-E72D297353CC}">
              <c16:uniqueId val="{00000000-1969-4FAE-975E-FA58648ABFB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1969-4FAE-975E-FA58648ABFB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76.45</c:v>
                </c:pt>
                <c:pt idx="1">
                  <c:v>86.4</c:v>
                </c:pt>
                <c:pt idx="2">
                  <c:v>98.51</c:v>
                </c:pt>
                <c:pt idx="3">
                  <c:v>93.42</c:v>
                </c:pt>
                <c:pt idx="4">
                  <c:v>95.93</c:v>
                </c:pt>
              </c:numCache>
            </c:numRef>
          </c:val>
          <c:extLst>
            <c:ext xmlns:c16="http://schemas.microsoft.com/office/drawing/2014/chart" uri="{C3380CC4-5D6E-409C-BE32-E72D297353CC}">
              <c16:uniqueId val="{00000000-7028-434E-AFD6-88D969F0D6C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7028-434E-AFD6-88D969F0D6C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0F-4983-8190-9BEDF485021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0F-4983-8190-9BEDF485021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8C-4115-AFE5-FC4BD58DC8A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8C-4115-AFE5-FC4BD58DC8A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3B-4D7C-BCA8-04B66C01E8A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3B-4D7C-BCA8-04B66C01E8A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31-43AB-B2B4-61B0AAAE875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31-43AB-B2B4-61B0AAAE875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179.24</c:v>
                </c:pt>
                <c:pt idx="1">
                  <c:v>160.31</c:v>
                </c:pt>
                <c:pt idx="2">
                  <c:v>134.88</c:v>
                </c:pt>
                <c:pt idx="3">
                  <c:v>112.47</c:v>
                </c:pt>
                <c:pt idx="4">
                  <c:v>88.84</c:v>
                </c:pt>
              </c:numCache>
            </c:numRef>
          </c:val>
          <c:extLst>
            <c:ext xmlns:c16="http://schemas.microsoft.com/office/drawing/2014/chart" uri="{C3380CC4-5D6E-409C-BE32-E72D297353CC}">
              <c16:uniqueId val="{00000000-2CC9-4258-AD11-4D312EFC13B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2CC9-4258-AD11-4D312EFC13B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69.98</c:v>
                </c:pt>
                <c:pt idx="1">
                  <c:v>79.81</c:v>
                </c:pt>
                <c:pt idx="2">
                  <c:v>91.9</c:v>
                </c:pt>
                <c:pt idx="3">
                  <c:v>87.94</c:v>
                </c:pt>
                <c:pt idx="4">
                  <c:v>91.18</c:v>
                </c:pt>
              </c:numCache>
            </c:numRef>
          </c:val>
          <c:extLst>
            <c:ext xmlns:c16="http://schemas.microsoft.com/office/drawing/2014/chart" uri="{C3380CC4-5D6E-409C-BE32-E72D297353CC}">
              <c16:uniqueId val="{00000000-BC5D-410C-817F-8F308FAECED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BC5D-410C-817F-8F308FAECED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115.07</c:v>
                </c:pt>
                <c:pt idx="1">
                  <c:v>99.19</c:v>
                </c:pt>
                <c:pt idx="2">
                  <c:v>83.8</c:v>
                </c:pt>
                <c:pt idx="3">
                  <c:v>95.11</c:v>
                </c:pt>
                <c:pt idx="4">
                  <c:v>79.7</c:v>
                </c:pt>
              </c:numCache>
            </c:numRef>
          </c:val>
          <c:extLst>
            <c:ext xmlns:c16="http://schemas.microsoft.com/office/drawing/2014/chart" uri="{C3380CC4-5D6E-409C-BE32-E72D297353CC}">
              <c16:uniqueId val="{00000000-0623-4D50-9964-1057C58439C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0623-4D50-9964-1057C58439C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上野村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1158</v>
      </c>
      <c r="AM8" s="51"/>
      <c r="AN8" s="51"/>
      <c r="AO8" s="51"/>
      <c r="AP8" s="51"/>
      <c r="AQ8" s="51"/>
      <c r="AR8" s="51"/>
      <c r="AS8" s="51"/>
      <c r="AT8" s="47">
        <f>データ!$S$6</f>
        <v>181.85</v>
      </c>
      <c r="AU8" s="47"/>
      <c r="AV8" s="47"/>
      <c r="AW8" s="47"/>
      <c r="AX8" s="47"/>
      <c r="AY8" s="47"/>
      <c r="AZ8" s="47"/>
      <c r="BA8" s="47"/>
      <c r="BB8" s="47">
        <f>データ!$T$6</f>
        <v>6.37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67.19</v>
      </c>
      <c r="Q10" s="47"/>
      <c r="R10" s="47"/>
      <c r="S10" s="47"/>
      <c r="T10" s="47"/>
      <c r="U10" s="47"/>
      <c r="V10" s="47"/>
      <c r="W10" s="51">
        <f>データ!$Q$6</f>
        <v>1220</v>
      </c>
      <c r="X10" s="51"/>
      <c r="Y10" s="51"/>
      <c r="Z10" s="51"/>
      <c r="AA10" s="51"/>
      <c r="AB10" s="51"/>
      <c r="AC10" s="51"/>
      <c r="AD10" s="2"/>
      <c r="AE10" s="2"/>
      <c r="AF10" s="2"/>
      <c r="AG10" s="2"/>
      <c r="AH10" s="2"/>
      <c r="AI10" s="2"/>
      <c r="AJ10" s="2"/>
      <c r="AK10" s="2"/>
      <c r="AL10" s="51">
        <f>データ!$U$6</f>
        <v>772</v>
      </c>
      <c r="AM10" s="51"/>
      <c r="AN10" s="51"/>
      <c r="AO10" s="51"/>
      <c r="AP10" s="51"/>
      <c r="AQ10" s="51"/>
      <c r="AR10" s="51"/>
      <c r="AS10" s="51"/>
      <c r="AT10" s="47">
        <f>データ!$V$6</f>
        <v>19.3</v>
      </c>
      <c r="AU10" s="47"/>
      <c r="AV10" s="47"/>
      <c r="AW10" s="47"/>
      <c r="AX10" s="47"/>
      <c r="AY10" s="47"/>
      <c r="AZ10" s="47"/>
      <c r="BA10" s="47"/>
      <c r="BB10" s="47">
        <f>データ!$W$6</f>
        <v>40</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113</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EHAshehg/WCdETMeRH6MH8b5ZWfUngtMqq0Yr8pwzUgiEQmLTjRft3BXev3ByNs0PZuhCXTRPSrx7wXlaSo7SA==" saltValue="wpBDeBH7ZkBWRQvRpnFV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103667</v>
      </c>
      <c r="D6" s="34">
        <f t="shared" si="3"/>
        <v>47</v>
      </c>
      <c r="E6" s="34">
        <f t="shared" si="3"/>
        <v>1</v>
      </c>
      <c r="F6" s="34">
        <f t="shared" si="3"/>
        <v>0</v>
      </c>
      <c r="G6" s="34">
        <f t="shared" si="3"/>
        <v>0</v>
      </c>
      <c r="H6" s="34" t="str">
        <f t="shared" si="3"/>
        <v>群馬県　上野村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67.19</v>
      </c>
      <c r="Q6" s="35">
        <f t="shared" si="3"/>
        <v>1220</v>
      </c>
      <c r="R6" s="35">
        <f t="shared" si="3"/>
        <v>1158</v>
      </c>
      <c r="S6" s="35">
        <f t="shared" si="3"/>
        <v>181.85</v>
      </c>
      <c r="T6" s="35">
        <f t="shared" si="3"/>
        <v>6.37</v>
      </c>
      <c r="U6" s="35">
        <f t="shared" si="3"/>
        <v>772</v>
      </c>
      <c r="V6" s="35">
        <f t="shared" si="3"/>
        <v>19.3</v>
      </c>
      <c r="W6" s="35">
        <f t="shared" si="3"/>
        <v>40</v>
      </c>
      <c r="X6" s="36">
        <f>IF(X7="",NA(),X7)</f>
        <v>76.45</v>
      </c>
      <c r="Y6" s="36">
        <f t="shared" ref="Y6:AG6" si="4">IF(Y7="",NA(),Y7)</f>
        <v>86.4</v>
      </c>
      <c r="Z6" s="36">
        <f t="shared" si="4"/>
        <v>98.51</v>
      </c>
      <c r="AA6" s="36">
        <f t="shared" si="4"/>
        <v>93.42</v>
      </c>
      <c r="AB6" s="36">
        <f t="shared" si="4"/>
        <v>95.93</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179.24</v>
      </c>
      <c r="BF6" s="36">
        <f t="shared" ref="BF6:BN6" si="7">IF(BF7="",NA(),BF7)</f>
        <v>160.31</v>
      </c>
      <c r="BG6" s="36">
        <f t="shared" si="7"/>
        <v>134.88</v>
      </c>
      <c r="BH6" s="36">
        <f t="shared" si="7"/>
        <v>112.47</v>
      </c>
      <c r="BI6" s="36">
        <f t="shared" si="7"/>
        <v>88.84</v>
      </c>
      <c r="BJ6" s="36">
        <f t="shared" si="7"/>
        <v>1510.14</v>
      </c>
      <c r="BK6" s="36">
        <f t="shared" si="7"/>
        <v>1595.62</v>
      </c>
      <c r="BL6" s="36">
        <f t="shared" si="7"/>
        <v>1302.33</v>
      </c>
      <c r="BM6" s="36">
        <f t="shared" si="7"/>
        <v>1274.21</v>
      </c>
      <c r="BN6" s="36">
        <f t="shared" si="7"/>
        <v>1183.92</v>
      </c>
      <c r="BO6" s="35" t="str">
        <f>IF(BO7="","",IF(BO7="-","【-】","【"&amp;SUBSTITUTE(TEXT(BO7,"#,##0.00"),"-","△")&amp;"】"))</f>
        <v>【1,084.05】</v>
      </c>
      <c r="BP6" s="36">
        <f>IF(BP7="",NA(),BP7)</f>
        <v>69.98</v>
      </c>
      <c r="BQ6" s="36">
        <f t="shared" ref="BQ6:BY6" si="8">IF(BQ7="",NA(),BQ7)</f>
        <v>79.81</v>
      </c>
      <c r="BR6" s="36">
        <f t="shared" si="8"/>
        <v>91.9</v>
      </c>
      <c r="BS6" s="36">
        <f t="shared" si="8"/>
        <v>87.94</v>
      </c>
      <c r="BT6" s="36">
        <f t="shared" si="8"/>
        <v>91.18</v>
      </c>
      <c r="BU6" s="36">
        <f t="shared" si="8"/>
        <v>22.67</v>
      </c>
      <c r="BV6" s="36">
        <f t="shared" si="8"/>
        <v>37.92</v>
      </c>
      <c r="BW6" s="36">
        <f t="shared" si="8"/>
        <v>40.89</v>
      </c>
      <c r="BX6" s="36">
        <f t="shared" si="8"/>
        <v>41.25</v>
      </c>
      <c r="BY6" s="36">
        <f t="shared" si="8"/>
        <v>42.5</v>
      </c>
      <c r="BZ6" s="35" t="str">
        <f>IF(BZ7="","",IF(BZ7="-","【-】","【"&amp;SUBSTITUTE(TEXT(BZ7,"#,##0.00"),"-","△")&amp;"】"))</f>
        <v>【53.46】</v>
      </c>
      <c r="CA6" s="36">
        <f>IF(CA7="",NA(),CA7)</f>
        <v>115.07</v>
      </c>
      <c r="CB6" s="36">
        <f t="shared" ref="CB6:CJ6" si="9">IF(CB7="",NA(),CB7)</f>
        <v>99.19</v>
      </c>
      <c r="CC6" s="36">
        <f t="shared" si="9"/>
        <v>83.8</v>
      </c>
      <c r="CD6" s="36">
        <f t="shared" si="9"/>
        <v>95.11</v>
      </c>
      <c r="CE6" s="36">
        <f t="shared" si="9"/>
        <v>79.7</v>
      </c>
      <c r="CF6" s="36">
        <f t="shared" si="9"/>
        <v>789.62</v>
      </c>
      <c r="CG6" s="36">
        <f t="shared" si="9"/>
        <v>423.18</v>
      </c>
      <c r="CH6" s="36">
        <f t="shared" si="9"/>
        <v>383.2</v>
      </c>
      <c r="CI6" s="36">
        <f t="shared" si="9"/>
        <v>383.25</v>
      </c>
      <c r="CJ6" s="36">
        <f t="shared" si="9"/>
        <v>377.72</v>
      </c>
      <c r="CK6" s="35" t="str">
        <f>IF(CK7="","",IF(CK7="-","【-】","【"&amp;SUBSTITUTE(TEXT(CK7,"#,##0.00"),"-","△")&amp;"】"))</f>
        <v>【300.47】</v>
      </c>
      <c r="CL6" s="36">
        <f>IF(CL7="",NA(),CL7)</f>
        <v>79.56</v>
      </c>
      <c r="CM6" s="36">
        <f t="shared" ref="CM6:CU6" si="10">IF(CM7="",NA(),CM7)</f>
        <v>73.680000000000007</v>
      </c>
      <c r="CN6" s="36">
        <f t="shared" si="10"/>
        <v>98.06</v>
      </c>
      <c r="CO6" s="36">
        <f t="shared" si="10"/>
        <v>102.08</v>
      </c>
      <c r="CP6" s="36">
        <f t="shared" si="10"/>
        <v>117.5</v>
      </c>
      <c r="CQ6" s="36">
        <f t="shared" si="10"/>
        <v>48.7</v>
      </c>
      <c r="CR6" s="36">
        <f t="shared" si="10"/>
        <v>46.9</v>
      </c>
      <c r="CS6" s="36">
        <f t="shared" si="10"/>
        <v>47.95</v>
      </c>
      <c r="CT6" s="36">
        <f t="shared" si="10"/>
        <v>48.26</v>
      </c>
      <c r="CU6" s="36">
        <f t="shared" si="10"/>
        <v>48.01</v>
      </c>
      <c r="CV6" s="35" t="str">
        <f>IF(CV7="","",IF(CV7="-","【-】","【"&amp;SUBSTITUTE(TEXT(CV7,"#,##0.00"),"-","△")&amp;"】"))</f>
        <v>【54.90】</v>
      </c>
      <c r="CW6" s="36">
        <f>IF(CW7="",NA(),CW7)</f>
        <v>85.95</v>
      </c>
      <c r="CX6" s="36">
        <f t="shared" ref="CX6:DF6" si="11">IF(CX7="",NA(),CX7)</f>
        <v>93.91</v>
      </c>
      <c r="CY6" s="36">
        <f t="shared" si="11"/>
        <v>74.760000000000005</v>
      </c>
      <c r="CZ6" s="36">
        <f t="shared" si="11"/>
        <v>66.61</v>
      </c>
      <c r="DA6" s="36">
        <f t="shared" si="11"/>
        <v>67.38</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103667</v>
      </c>
      <c r="D7" s="38">
        <v>47</v>
      </c>
      <c r="E7" s="38">
        <v>1</v>
      </c>
      <c r="F7" s="38">
        <v>0</v>
      </c>
      <c r="G7" s="38">
        <v>0</v>
      </c>
      <c r="H7" s="38" t="s">
        <v>95</v>
      </c>
      <c r="I7" s="38" t="s">
        <v>96</v>
      </c>
      <c r="J7" s="38" t="s">
        <v>97</v>
      </c>
      <c r="K7" s="38" t="s">
        <v>98</v>
      </c>
      <c r="L7" s="38" t="s">
        <v>99</v>
      </c>
      <c r="M7" s="38" t="s">
        <v>100</v>
      </c>
      <c r="N7" s="39" t="s">
        <v>101</v>
      </c>
      <c r="O7" s="39" t="s">
        <v>102</v>
      </c>
      <c r="P7" s="39">
        <v>67.19</v>
      </c>
      <c r="Q7" s="39">
        <v>1220</v>
      </c>
      <c r="R7" s="39">
        <v>1158</v>
      </c>
      <c r="S7" s="39">
        <v>181.85</v>
      </c>
      <c r="T7" s="39">
        <v>6.37</v>
      </c>
      <c r="U7" s="39">
        <v>772</v>
      </c>
      <c r="V7" s="39">
        <v>19.3</v>
      </c>
      <c r="W7" s="39">
        <v>40</v>
      </c>
      <c r="X7" s="39">
        <v>76.45</v>
      </c>
      <c r="Y7" s="39">
        <v>86.4</v>
      </c>
      <c r="Z7" s="39">
        <v>98.51</v>
      </c>
      <c r="AA7" s="39">
        <v>93.42</v>
      </c>
      <c r="AB7" s="39">
        <v>95.93</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179.24</v>
      </c>
      <c r="BF7" s="39">
        <v>160.31</v>
      </c>
      <c r="BG7" s="39">
        <v>134.88</v>
      </c>
      <c r="BH7" s="39">
        <v>112.47</v>
      </c>
      <c r="BI7" s="39">
        <v>88.84</v>
      </c>
      <c r="BJ7" s="39">
        <v>1510.14</v>
      </c>
      <c r="BK7" s="39">
        <v>1595.62</v>
      </c>
      <c r="BL7" s="39">
        <v>1302.33</v>
      </c>
      <c r="BM7" s="39">
        <v>1274.21</v>
      </c>
      <c r="BN7" s="39">
        <v>1183.92</v>
      </c>
      <c r="BO7" s="39">
        <v>1084.05</v>
      </c>
      <c r="BP7" s="39">
        <v>69.98</v>
      </c>
      <c r="BQ7" s="39">
        <v>79.81</v>
      </c>
      <c r="BR7" s="39">
        <v>91.9</v>
      </c>
      <c r="BS7" s="39">
        <v>87.94</v>
      </c>
      <c r="BT7" s="39">
        <v>91.18</v>
      </c>
      <c r="BU7" s="39">
        <v>22.67</v>
      </c>
      <c r="BV7" s="39">
        <v>37.92</v>
      </c>
      <c r="BW7" s="39">
        <v>40.89</v>
      </c>
      <c r="BX7" s="39">
        <v>41.25</v>
      </c>
      <c r="BY7" s="39">
        <v>42.5</v>
      </c>
      <c r="BZ7" s="39">
        <v>53.46</v>
      </c>
      <c r="CA7" s="39">
        <v>115.07</v>
      </c>
      <c r="CB7" s="39">
        <v>99.19</v>
      </c>
      <c r="CC7" s="39">
        <v>83.8</v>
      </c>
      <c r="CD7" s="39">
        <v>95.11</v>
      </c>
      <c r="CE7" s="39">
        <v>79.7</v>
      </c>
      <c r="CF7" s="39">
        <v>789.62</v>
      </c>
      <c r="CG7" s="39">
        <v>423.18</v>
      </c>
      <c r="CH7" s="39">
        <v>383.2</v>
      </c>
      <c r="CI7" s="39">
        <v>383.25</v>
      </c>
      <c r="CJ7" s="39">
        <v>377.72</v>
      </c>
      <c r="CK7" s="39">
        <v>300.47000000000003</v>
      </c>
      <c r="CL7" s="39">
        <v>79.56</v>
      </c>
      <c r="CM7" s="39">
        <v>73.680000000000007</v>
      </c>
      <c r="CN7" s="39">
        <v>98.06</v>
      </c>
      <c r="CO7" s="39">
        <v>102.08</v>
      </c>
      <c r="CP7" s="39">
        <v>117.5</v>
      </c>
      <c r="CQ7" s="39">
        <v>48.7</v>
      </c>
      <c r="CR7" s="39">
        <v>46.9</v>
      </c>
      <c r="CS7" s="39">
        <v>47.95</v>
      </c>
      <c r="CT7" s="39">
        <v>48.26</v>
      </c>
      <c r="CU7" s="39">
        <v>48.01</v>
      </c>
      <c r="CV7" s="39">
        <v>54.9</v>
      </c>
      <c r="CW7" s="39">
        <v>85.95</v>
      </c>
      <c r="CX7" s="39">
        <v>93.91</v>
      </c>
      <c r="CY7" s="39">
        <v>74.760000000000005</v>
      </c>
      <c r="CZ7" s="39">
        <v>66.61</v>
      </c>
      <c r="DA7" s="39">
        <v>67.38</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2021-02-10T10:51:00Z</cp:lastPrinted>
  <dcterms:created xsi:type="dcterms:W3CDTF">2020-12-04T02:19:31Z</dcterms:created>
  <dcterms:modified xsi:type="dcterms:W3CDTF">2021-02-10T10:51:01Z</dcterms:modified>
  <cp:category/>
</cp:coreProperties>
</file>