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2○みどり市\"/>
    </mc:Choice>
  </mc:AlternateContent>
  <xr:revisionPtr revIDLastSave="0" documentId="13_ncr:1_{7A3D3501-AED4-4367-8E09-7C12FDDB1C6C}" xr6:coauthVersionLast="36" xr6:coauthVersionMax="36" xr10:uidLastSave="{00000000-0000-0000-0000-000000000000}"/>
  <workbookProtection workbookAlgorithmName="SHA-512" workbookHashValue="Vl4Q7g2Jf76+xrRDnhWd5NIYEphjdOec22cC6JKclnrpQb7k1Pu02QD/8kOAU+/kXrvTEzhG9p6e1XBJ2CRSVA==" workbookSaltValue="hKU0kHD4eoND+sUBO4uoBw==" workbookSpinCount="100000" lockStructure="1"/>
  <bookViews>
    <workbookView xWindow="0" yWindow="0" windowWidth="16970" windowHeight="44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BB10" i="4"/>
  <c r="AT10" i="4"/>
  <c r="AL10" i="4"/>
  <c r="P10" i="4"/>
  <c r="I10" i="4"/>
  <c r="BB8" i="4"/>
  <c r="AD8" i="4"/>
  <c r="W8" i="4"/>
  <c r="P8" i="4"/>
  <c r="B6" i="4"/>
</calcChain>
</file>

<file path=xl/sharedStrings.xml><?xml version="1.0" encoding="utf-8"?>
<sst xmlns="http://schemas.openxmlformats.org/spreadsheetml/2006/main" count="233" uniqueCount="120">
  <si>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</si>
  <si>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</si>
  <si>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</si>
  <si>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</si>
  <si>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</si>
  <si>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</si>
  <si>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</si>
  <si>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</si>
  <si>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</si>
  <si>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</si>
  <si>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</si>
  <si>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</si>
  <si>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</si>
  <si>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</si>
  <si>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</si>
  <si>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</si>
  <si>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</si>
  <si>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</si>
  <si>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</si>
  <si>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</si>
  <si>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</si>
  <si>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</si>
  <si>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</si>
  <si>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</si>
  <si>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</si>
  <si>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</si>
  <si>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</si>
  <si>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</si>
  <si>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</si>
  <si>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</si>
  <si>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</si>
  <si>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</si>
  <si>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</si>
  <si>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</si>
  <si>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</si>
  <si>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</si>
  <si>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</si>
  <si>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</si>
  <si>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</si>
  <si>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</si>
  <si>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</si>
  <si>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</si>
  <si>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</si>
  <si>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</si>
  <si>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</si>
  <si>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</si>
  <si>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</si>
  <si>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</si>
  <si>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</si>
  <si>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</si>
  <si>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</si>
  <si>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</si>
  <si>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</si>
  <si>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</si>
  <si>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</si>
  <si>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</si>
  <si>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</si>
  <si>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</si>
  <si>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</si>
  <si>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</si>
  <si>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</si>
  <si>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</si>
  <si>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</si>
  <si>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</si>
  <si>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</si>
  <si>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</si>
  <si>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</si>
  <si>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</si>
  <si>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</si>
  <si>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</si>
  <si>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</si>
  <si>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</si>
  <si>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</si>
  <si>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</si>
  <si>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</si>
  <si>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</si>
  <si>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</si>
  <si>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</si>
  <si>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</si>
  <si>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</si>
  <si>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</si>
  <si>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</si>
  <si>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</si>
  <si>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</si>
  <si>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</si>
  <si>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</si>
  <si>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</si>
  <si>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</si>
  <si>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</si>
  <si>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</si>
  <si>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</si>
  <si>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</si>
  <si>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</si>
  <si>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</si>
  <si>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</si>
  <si>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</si>
  <si>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</si>
  <si>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みどり市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</si>
  <si>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</si>
  <si>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</si>
  <si>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</si>
  <si>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</si>
  <si>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</si>
  <si>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</si>
  <si>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</si>
  <si>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</si>
  <si>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</si>
  <si>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</si>
  <si>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</si>
  <si>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</si>
  <si>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</si>
  <si>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</si>
  <si>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</si>
  <si>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</si>
  <si>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</si>
  <si>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</si>
  <si>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</si>
  <si>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路更新率は0%です。管路、施設は昭和40年代から50年代に整理されたものが多く老朽化が進んでいる状況ですが、更新には多額の費用が必要であり部分的な修繕のみ行っています。給水収益の減少を踏まえ、施設の長寿命化や効率化を検討する必要があります。</t>
    <rPh sb="1" eb="3">
      <t>カンロ</t>
    </rPh>
    <rPh sb="3" eb="5">
      <t>コウシン</t>
    </rPh>
    <rPh sb="5" eb="6">
      <t>リツ</t>
    </rPh>
    <rPh sb="12" eb="14">
      <t>カンロ</t>
    </rPh>
    <rPh sb="15" eb="17">
      <t>シセツ</t>
    </rPh>
    <rPh sb="18" eb="20">
      <t>ショウワ</t>
    </rPh>
    <rPh sb="22" eb="23">
      <t>ネン</t>
    </rPh>
    <rPh sb="23" eb="24">
      <t>ダイ</t>
    </rPh>
    <rPh sb="28" eb="30">
      <t>ネンダイ</t>
    </rPh>
    <rPh sb="31" eb="33">
      <t>セイリ</t>
    </rPh>
    <rPh sb="39" eb="40">
      <t>オオ</t>
    </rPh>
    <rPh sb="41" eb="44">
      <t>ロウキュウカ</t>
    </rPh>
    <rPh sb="45" eb="46">
      <t>スス</t>
    </rPh>
    <rPh sb="50" eb="52">
      <t>ジョウキョウ</t>
    </rPh>
    <rPh sb="56" eb="58">
      <t>コウシン</t>
    </rPh>
    <rPh sb="60" eb="62">
      <t>タガク</t>
    </rPh>
    <rPh sb="63" eb="65">
      <t>ヒヨウ</t>
    </rPh>
    <rPh sb="66" eb="68">
      <t>ヒツヨウ</t>
    </rPh>
    <rPh sb="71" eb="73">
      <t>ブブン</t>
    </rPh>
    <rPh sb="73" eb="74">
      <t>テキ</t>
    </rPh>
    <rPh sb="75" eb="77">
      <t>シュウゼン</t>
    </rPh>
    <rPh sb="79" eb="80">
      <t>オコナ</t>
    </rPh>
    <rPh sb="86" eb="88">
      <t>キュウスイ</t>
    </rPh>
    <rPh sb="88" eb="90">
      <t>シュウエキ</t>
    </rPh>
    <rPh sb="91" eb="93">
      <t>ゲンショウ</t>
    </rPh>
    <rPh sb="94" eb="95">
      <t>フ</t>
    </rPh>
    <rPh sb="98" eb="100">
      <t>シセツ</t>
    </rPh>
    <rPh sb="101" eb="104">
      <t>チョウジュミョウ</t>
    </rPh>
    <rPh sb="104" eb="105">
      <t>カ</t>
    </rPh>
    <rPh sb="106" eb="109">
      <t>コウリツカ</t>
    </rPh>
    <rPh sb="110" eb="112">
      <t>ケントウ</t>
    </rPh>
    <rPh sb="114" eb="116">
      <t>ヒツヨウ</t>
    </rPh>
    <phoneticPr fontId="4"/>
  </si>
  <si>
    <t>給水収益が低く、一般会計繰入金に頼っている状況であり、今後、料金収入の減少や施設、管路の更新費用の増大が見込まれることから、現在策定中の基本計画に基づき投資の効率化と健全化に取り組みます。</t>
    <rPh sb="0" eb="2">
      <t>キュウスイ</t>
    </rPh>
    <rPh sb="2" eb="4">
      <t>シュウエキ</t>
    </rPh>
    <rPh sb="5" eb="6">
      <t>ヒク</t>
    </rPh>
    <rPh sb="8" eb="10">
      <t>イッパン</t>
    </rPh>
    <rPh sb="10" eb="12">
      <t>カイケイ</t>
    </rPh>
    <rPh sb="12" eb="15">
      <t>クリイレキン</t>
    </rPh>
    <rPh sb="16" eb="17">
      <t>タヨ</t>
    </rPh>
    <rPh sb="21" eb="23">
      <t>ジョウキョウ</t>
    </rPh>
    <rPh sb="27" eb="29">
      <t>コンゴ</t>
    </rPh>
    <rPh sb="30" eb="32">
      <t>リョウキン</t>
    </rPh>
    <rPh sb="32" eb="34">
      <t>シュウニュウ</t>
    </rPh>
    <rPh sb="35" eb="37">
      <t>ゲンショウ</t>
    </rPh>
    <rPh sb="38" eb="40">
      <t>シセツ</t>
    </rPh>
    <rPh sb="41" eb="43">
      <t>カンロ</t>
    </rPh>
    <rPh sb="44" eb="46">
      <t>コウシン</t>
    </rPh>
    <rPh sb="46" eb="48">
      <t>ヒヨウ</t>
    </rPh>
    <rPh sb="49" eb="51">
      <t>ゾウダイ</t>
    </rPh>
    <rPh sb="52" eb="54">
      <t>ミコ</t>
    </rPh>
    <rPh sb="68" eb="70">
      <t>キホン</t>
    </rPh>
    <rPh sb="70" eb="72">
      <t>ケイカク</t>
    </rPh>
    <rPh sb="73" eb="74">
      <t>モト</t>
    </rPh>
    <rPh sb="76" eb="78">
      <t>トウシ</t>
    </rPh>
    <rPh sb="79" eb="82">
      <t>コウリツカ</t>
    </rPh>
    <rPh sb="83" eb="86">
      <t>ケンゼンカ</t>
    </rPh>
    <rPh sb="87" eb="88">
      <t>ト</t>
    </rPh>
    <rPh sb="89" eb="90">
      <t>ク</t>
    </rPh>
    <phoneticPr fontId="4"/>
  </si>
  <si>
    <t>①収益的収支比率は、類似団体より高い数値であり、昨年より増加しております。料金収入が年々減少する中、給水収益以外の収入に依存しており、経営改善に向けた取り組みが必要です。 
④企業債残高対給水収益比率は、類似団体より高い数値であり、去年より増加しております。今後、老朽化施設、管路の投資費用を的確に把握して事業を行う必要があります。
⑤料金回収率は、類似団体より低い数値であり、去年より減少しております。給水に係る費用の多くが一般会計繰入金によって収入不足が補填されているため、適切な料金収入の確保が求められています。
⑥給水原価は、類似団体より高い数値であり、去年より増加しております。さらなる維持費の削減や効率的な投資を行っていく必要があります。
⑦施設利用率は、類似団体より高い数値であり、去年より減少しております。59.25%と依然低い数値であるため、施設の効率化等の検討を行う必要があります。
⑧有収率は、類似団体より低い数値であり、去年より減少しております。漏水調査により改善を図っておりますが減少傾向にあるため、引き続き要因について検証する必要があります。</t>
    <rPh sb="1" eb="3">
      <t>シュウエキ</t>
    </rPh>
    <rPh sb="3" eb="4">
      <t>テキ</t>
    </rPh>
    <rPh sb="4" eb="6">
      <t>シュウシ</t>
    </rPh>
    <rPh sb="6" eb="8">
      <t>ヒリツ</t>
    </rPh>
    <rPh sb="10" eb="12">
      <t>ルイジ</t>
    </rPh>
    <rPh sb="12" eb="14">
      <t>ダンタイ</t>
    </rPh>
    <rPh sb="16" eb="17">
      <t>タカ</t>
    </rPh>
    <rPh sb="18" eb="20">
      <t>スウチ</t>
    </rPh>
    <rPh sb="37" eb="39">
      <t>リョウキン</t>
    </rPh>
    <rPh sb="39" eb="41">
      <t>シュウニュウ</t>
    </rPh>
    <rPh sb="42" eb="44">
      <t>ネンネン</t>
    </rPh>
    <rPh sb="44" eb="46">
      <t>ゲンショウ</t>
    </rPh>
    <rPh sb="48" eb="49">
      <t>ナカ</t>
    </rPh>
    <rPh sb="50" eb="52">
      <t>キュウスイ</t>
    </rPh>
    <rPh sb="52" eb="54">
      <t>シュウエキ</t>
    </rPh>
    <rPh sb="54" eb="56">
      <t>イガイ</t>
    </rPh>
    <rPh sb="57" eb="59">
      <t>シュウニュウ</t>
    </rPh>
    <rPh sb="60" eb="62">
      <t>イゾン</t>
    </rPh>
    <rPh sb="67" eb="69">
      <t>ケイエイ</t>
    </rPh>
    <rPh sb="69" eb="71">
      <t>カイゼン</t>
    </rPh>
    <rPh sb="72" eb="73">
      <t>ム</t>
    </rPh>
    <rPh sb="88" eb="91">
      <t>キギョウサイ</t>
    </rPh>
    <rPh sb="91" eb="93">
      <t>ザンダカ</t>
    </rPh>
    <rPh sb="93" eb="94">
      <t>タイ</t>
    </rPh>
    <rPh sb="94" eb="96">
      <t>キュウスイ</t>
    </rPh>
    <rPh sb="96" eb="98">
      <t>シュウエキ</t>
    </rPh>
    <rPh sb="98" eb="100">
      <t>ヒリツ</t>
    </rPh>
    <rPh sb="102" eb="104">
      <t>ルイジ</t>
    </rPh>
    <rPh sb="104" eb="106">
      <t>ダンタイ</t>
    </rPh>
    <rPh sb="108" eb="109">
      <t>タカ</t>
    </rPh>
    <rPh sb="110" eb="112">
      <t>スウチ</t>
    </rPh>
    <rPh sb="116" eb="118">
      <t>キョネン</t>
    </rPh>
    <rPh sb="120" eb="122">
      <t>ゾウカ</t>
    </rPh>
    <rPh sb="129" eb="131">
      <t>コンゴ</t>
    </rPh>
    <rPh sb="132" eb="135">
      <t>ロウキュウカ</t>
    </rPh>
    <rPh sb="135" eb="137">
      <t>シセツ</t>
    </rPh>
    <rPh sb="138" eb="140">
      <t>カンロ</t>
    </rPh>
    <rPh sb="141" eb="143">
      <t>トウシ</t>
    </rPh>
    <rPh sb="143" eb="145">
      <t>ヒヨウ</t>
    </rPh>
    <rPh sb="146" eb="148">
      <t>テキカク</t>
    </rPh>
    <rPh sb="149" eb="151">
      <t>ハアク</t>
    </rPh>
    <rPh sb="153" eb="155">
      <t>ジギョウ</t>
    </rPh>
    <rPh sb="156" eb="157">
      <t>オコナ</t>
    </rPh>
    <rPh sb="158" eb="160">
      <t>ヒツヨウ</t>
    </rPh>
    <rPh sb="168" eb="170">
      <t>リョウキン</t>
    </rPh>
    <rPh sb="170" eb="173">
      <t>カイシュウリツ</t>
    </rPh>
    <rPh sb="175" eb="177">
      <t>ルイジ</t>
    </rPh>
    <rPh sb="177" eb="179">
      <t>ダンタイ</t>
    </rPh>
    <rPh sb="181" eb="182">
      <t>ヒク</t>
    </rPh>
    <rPh sb="183" eb="185">
      <t>スウチ</t>
    </rPh>
    <rPh sb="189" eb="191">
      <t>キョネン</t>
    </rPh>
    <rPh sb="193" eb="195">
      <t>ゲンショウ</t>
    </rPh>
    <rPh sb="202" eb="204">
      <t>キュウスイ</t>
    </rPh>
    <rPh sb="205" eb="206">
      <t>カカ</t>
    </rPh>
    <rPh sb="207" eb="209">
      <t>ヒヨウ</t>
    </rPh>
    <rPh sb="210" eb="211">
      <t>オオ</t>
    </rPh>
    <rPh sb="213" eb="215">
      <t>イッパン</t>
    </rPh>
    <rPh sb="215" eb="217">
      <t>カイケイ</t>
    </rPh>
    <rPh sb="217" eb="219">
      <t>クリイ</t>
    </rPh>
    <rPh sb="219" eb="220">
      <t>キン</t>
    </rPh>
    <rPh sb="224" eb="226">
      <t>シュウニュウ</t>
    </rPh>
    <rPh sb="226" eb="228">
      <t>フソク</t>
    </rPh>
    <rPh sb="229" eb="231">
      <t>ホテン</t>
    </rPh>
    <rPh sb="239" eb="241">
      <t>テキセツ</t>
    </rPh>
    <rPh sb="242" eb="244">
      <t>リョウキン</t>
    </rPh>
    <rPh sb="244" eb="246">
      <t>シュウニュウ</t>
    </rPh>
    <rPh sb="247" eb="249">
      <t>カクホ</t>
    </rPh>
    <rPh sb="250" eb="251">
      <t>モト</t>
    </rPh>
    <rPh sb="261" eb="263">
      <t>キュウスイ</t>
    </rPh>
    <rPh sb="267" eb="269">
      <t>ルイジ</t>
    </rPh>
    <rPh sb="269" eb="271">
      <t>ダンタイ</t>
    </rPh>
    <rPh sb="273" eb="274">
      <t>タカ</t>
    </rPh>
    <rPh sb="275" eb="277">
      <t>スウチ</t>
    </rPh>
    <rPh sb="281" eb="283">
      <t>キョネン</t>
    </rPh>
    <rPh sb="285" eb="287">
      <t>ゾウカ</t>
    </rPh>
    <rPh sb="298" eb="301">
      <t>イジヒ</t>
    </rPh>
    <rPh sb="302" eb="304">
      <t>サクゲン</t>
    </rPh>
    <rPh sb="305" eb="308">
      <t>コウリツテキ</t>
    </rPh>
    <rPh sb="309" eb="311">
      <t>トウシ</t>
    </rPh>
    <rPh sb="312" eb="313">
      <t>オコナ</t>
    </rPh>
    <rPh sb="317" eb="319">
      <t>ヒツヨウ</t>
    </rPh>
    <rPh sb="327" eb="329">
      <t>シセツ</t>
    </rPh>
    <rPh sb="329" eb="331">
      <t>リヨウ</t>
    </rPh>
    <rPh sb="331" eb="332">
      <t>リツ</t>
    </rPh>
    <rPh sb="334" eb="336">
      <t>ルイジ</t>
    </rPh>
    <rPh sb="336" eb="338">
      <t>ダンタイ</t>
    </rPh>
    <rPh sb="340" eb="341">
      <t>タカ</t>
    </rPh>
    <rPh sb="342" eb="344">
      <t>スウチ</t>
    </rPh>
    <rPh sb="348" eb="350">
      <t>キョネン</t>
    </rPh>
    <rPh sb="352" eb="354">
      <t>ゲンショウ</t>
    </rPh>
    <rPh sb="368" eb="370">
      <t>イゼン</t>
    </rPh>
    <rPh sb="370" eb="371">
      <t>ヒク</t>
    </rPh>
    <rPh sb="372" eb="374">
      <t>スウチ</t>
    </rPh>
    <rPh sb="380" eb="382">
      <t>シセツ</t>
    </rPh>
    <rPh sb="383" eb="386">
      <t>コウリツカ</t>
    </rPh>
    <rPh sb="386" eb="387">
      <t>トウ</t>
    </rPh>
    <rPh sb="388" eb="390">
      <t>ケントウ</t>
    </rPh>
    <rPh sb="391" eb="392">
      <t>オコナ</t>
    </rPh>
    <rPh sb="393" eb="395">
      <t>ヒツヨウ</t>
    </rPh>
    <rPh sb="403" eb="404">
      <t>ユウ</t>
    </rPh>
    <rPh sb="404" eb="406">
      <t>シュウリツ</t>
    </rPh>
    <rPh sb="408" eb="410">
      <t>ルイジ</t>
    </rPh>
    <rPh sb="410" eb="412">
      <t>ダンタイ</t>
    </rPh>
    <rPh sb="414" eb="415">
      <t>ヒク</t>
    </rPh>
    <rPh sb="416" eb="418">
      <t>スウチ</t>
    </rPh>
    <rPh sb="422" eb="424">
      <t>キョネン</t>
    </rPh>
    <rPh sb="426" eb="428">
      <t>ゲンショウ</t>
    </rPh>
    <rPh sb="435" eb="437">
      <t>ロウスイ</t>
    </rPh>
    <rPh sb="437" eb="439">
      <t>チョウサ</t>
    </rPh>
    <rPh sb="442" eb="444">
      <t>カイゼン</t>
    </rPh>
    <rPh sb="445" eb="446">
      <t>ハカ</t>
    </rPh>
    <rPh sb="453" eb="455">
      <t>ゲンショウ</t>
    </rPh>
    <rPh sb="455" eb="457">
      <t>ケイコウ</t>
    </rPh>
    <rPh sb="463" eb="464">
      <t>ヒ</t>
    </rPh>
    <rPh sb="465" eb="466">
      <t>ツヅ</t>
    </rPh>
    <rPh sb="467" eb="469">
      <t>ヨウイン</t>
    </rPh>
    <rPh sb="473" eb="475">
      <t>ケンショウ</t>
    </rPh>
    <rPh sb="477" eb="47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</si>
</sst>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0.47</c:v>
                </c:pt>
                <c:pt idx="1">
                  <c:v>0</c:v>
                </c:pt>
                <c:pt idx="2">
                  <c:v>0</c:v>
                </c:pt>
                <c:pt idx="3">
                  <c:v>0</c:v>
                </c:pt>
                <c:pt idx="4">
                  <c:v>0</c:v>
                </c:pt>
              </c:numCache>
            </c:numRef>
          </c:val>
          <c:extLst>
            <c:ext xmlns:c16="http://schemas.microsoft.com/office/drawing/2014/chart" uri="{C3380CC4-5D6E-409C-BE32-E72D297353CC}">
              <c16:uniqueId val="{00000000-E657-4DF3-B6D2-EF0C8C372D78}"/>
            </c:ext>
          </c:extLst>
        </c:ser>
        <c:dLbls>
          <c:showLegendKey val="0"/>
          <c:showVal val="0"/>
          <c:showCatName val="0"/>
          <c:showSerName val="0"/>
          <c:showPercent val="0"/>
          <c:showBubbleSize val="0"/>
        </c:dLbls>
        <c:gapWidth val="150"/>
        <c:axId val="385279408"/>
        <c:axId val="38527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0.56999999999999995</c:v>
                </c:pt>
                <c:pt idx="3">
                  <c:v>0.62</c:v>
                </c:pt>
                <c:pt idx="4">
                  <c:v>0.39</c:v>
                </c:pt>
              </c:numCache>
            </c:numRef>
          </c:val>
          <c:smooth val="0"/>
          <c:extLst>
            <c:ext xmlns:c16="http://schemas.microsoft.com/office/drawing/2014/chart" uri="{C3380CC4-5D6E-409C-BE32-E72D297353CC}">
              <c16:uniqueId val="{00000001-E657-4DF3-B6D2-EF0C8C372D78}"/>
            </c:ext>
          </c:extLst>
        </c:ser>
        <c:dLbls>
          <c:showLegendKey val="0"/>
          <c:showVal val="0"/>
          <c:showCatName val="0"/>
          <c:showSerName val="0"/>
          <c:showPercent val="0"/>
          <c:showBubbleSize val="0"/>
        </c:dLbls>
        <c:marker val="1"/>
        <c:smooth val="0"/>
        <c:axId val="385279408"/>
        <c:axId val="385279800"/>
      </c:lineChart>
      <c:dateAx>
        <c:axId val="385279408"/>
        <c:scaling>
          <c:orientation val="minMax"/>
        </c:scaling>
        <c:delete val="1"/>
        <c:axPos val="b"/>
        <c:numFmt formatCode="&quot;H&quot;yy" sourceLinked="1"/>
        <c:majorTickMark val="none"/>
        <c:minorTickMark val="none"/>
        <c:tickLblPos val="none"/>
        <c:crossAx val="385279800"/>
        <c:crosses val="autoZero"/>
        <c:auto val="1"/>
        <c:lblOffset val="100"/>
        <c:baseTimeUnit val="years"/>
      </c:dateAx>
      <c:valAx>
        <c:axId val="38527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7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54.32</c:v>
                </c:pt>
                <c:pt idx="1">
                  <c:v>51.34</c:v>
                </c:pt>
                <c:pt idx="2">
                  <c:v>55.3</c:v>
                </c:pt>
                <c:pt idx="3">
                  <c:v>59.35</c:v>
                </c:pt>
                <c:pt idx="4">
                  <c:v>59.25</c:v>
                </c:pt>
              </c:numCache>
            </c:numRef>
          </c:val>
          <c:extLst>
            <c:ext xmlns:c16="http://schemas.microsoft.com/office/drawing/2014/chart" uri="{C3380CC4-5D6E-409C-BE32-E72D297353CC}">
              <c16:uniqueId val="{00000000-1CC1-4B52-A5AF-53F54F7D854F}"/>
            </c:ext>
          </c:extLst>
        </c:ser>
        <c:dLbls>
          <c:showLegendKey val="0"/>
          <c:showVal val="0"/>
          <c:showCatName val="0"/>
          <c:showSerName val="0"/>
          <c:showPercent val="0"/>
          <c:showBubbleSize val="0"/>
        </c:dLbls>
        <c:gapWidth val="150"/>
        <c:axId val="385509000"/>
        <c:axId val="38550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47.95</c:v>
                </c:pt>
                <c:pt idx="3">
                  <c:v>48.26</c:v>
                </c:pt>
                <c:pt idx="4">
                  <c:v>48.01</c:v>
                </c:pt>
              </c:numCache>
            </c:numRef>
          </c:val>
          <c:smooth val="0"/>
          <c:extLst>
            <c:ext xmlns:c16="http://schemas.microsoft.com/office/drawing/2014/chart" uri="{C3380CC4-5D6E-409C-BE32-E72D297353CC}">
              <c16:uniqueId val="{00000001-1CC1-4B52-A5AF-53F54F7D854F}"/>
            </c:ext>
          </c:extLst>
        </c:ser>
        <c:dLbls>
          <c:showLegendKey val="0"/>
          <c:showVal val="0"/>
          <c:showCatName val="0"/>
          <c:showSerName val="0"/>
          <c:showPercent val="0"/>
          <c:showBubbleSize val="0"/>
        </c:dLbls>
        <c:marker val="1"/>
        <c:smooth val="0"/>
        <c:axId val="385509000"/>
        <c:axId val="385508608"/>
      </c:lineChart>
      <c:dateAx>
        <c:axId val="385509000"/>
        <c:scaling>
          <c:orientation val="minMax"/>
        </c:scaling>
        <c:delete val="1"/>
        <c:axPos val="b"/>
        <c:numFmt formatCode="&quot;H&quot;yy" sourceLinked="1"/>
        <c:majorTickMark val="none"/>
        <c:minorTickMark val="none"/>
        <c:tickLblPos val="none"/>
        <c:crossAx val="385508608"/>
        <c:crosses val="autoZero"/>
        <c:auto val="1"/>
        <c:lblOffset val="100"/>
        <c:baseTimeUnit val="years"/>
      </c:dateAx>
      <c:valAx>
        <c:axId val="3855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66.819999999999993</c:v>
                </c:pt>
                <c:pt idx="1">
                  <c:v>67.22</c:v>
                </c:pt>
                <c:pt idx="2">
                  <c:v>63.34</c:v>
                </c:pt>
                <c:pt idx="3">
                  <c:v>56.14</c:v>
                </c:pt>
                <c:pt idx="4">
                  <c:v>53.08</c:v>
                </c:pt>
              </c:numCache>
            </c:numRef>
          </c:val>
          <c:extLst>
            <c:ext xmlns:c16="http://schemas.microsoft.com/office/drawing/2014/chart" uri="{C3380CC4-5D6E-409C-BE32-E72D297353CC}">
              <c16:uniqueId val="{00000000-2394-4C82-A5A7-AF1183530873}"/>
            </c:ext>
          </c:extLst>
        </c:ser>
        <c:dLbls>
          <c:showLegendKey val="0"/>
          <c:showVal val="0"/>
          <c:showCatName val="0"/>
          <c:showSerName val="0"/>
          <c:showPercent val="0"/>
          <c:showBubbleSize val="0"/>
        </c:dLbls>
        <c:gapWidth val="150"/>
        <c:axId val="385509392"/>
        <c:axId val="38551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74.900000000000006</c:v>
                </c:pt>
                <c:pt idx="3">
                  <c:v>72.72</c:v>
                </c:pt>
                <c:pt idx="4">
                  <c:v>72.75</c:v>
                </c:pt>
              </c:numCache>
            </c:numRef>
          </c:val>
          <c:smooth val="0"/>
          <c:extLst>
            <c:ext xmlns:c16="http://schemas.microsoft.com/office/drawing/2014/chart" uri="{C3380CC4-5D6E-409C-BE32-E72D297353CC}">
              <c16:uniqueId val="{00000001-2394-4C82-A5A7-AF1183530873}"/>
            </c:ext>
          </c:extLst>
        </c:ser>
        <c:dLbls>
          <c:showLegendKey val="0"/>
          <c:showVal val="0"/>
          <c:showCatName val="0"/>
          <c:showSerName val="0"/>
          <c:showPercent val="0"/>
          <c:showBubbleSize val="0"/>
        </c:dLbls>
        <c:marker val="1"/>
        <c:smooth val="0"/>
        <c:axId val="385509392"/>
        <c:axId val="385511352"/>
      </c:lineChart>
      <c:dateAx>
        <c:axId val="385509392"/>
        <c:scaling>
          <c:orientation val="minMax"/>
        </c:scaling>
        <c:delete val="1"/>
        <c:axPos val="b"/>
        <c:numFmt formatCode="&quot;H&quot;yy" sourceLinked="1"/>
        <c:majorTickMark val="none"/>
        <c:minorTickMark val="none"/>
        <c:tickLblPos val="none"/>
        <c:crossAx val="385511352"/>
        <c:crosses val="autoZero"/>
        <c:auto val="1"/>
        <c:lblOffset val="100"/>
        <c:baseTimeUnit val="years"/>
      </c:dateAx>
      <c:valAx>
        <c:axId val="385511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70.84</c:v>
                </c:pt>
                <c:pt idx="1">
                  <c:v>82.73</c:v>
                </c:pt>
                <c:pt idx="2">
                  <c:v>76.09</c:v>
                </c:pt>
                <c:pt idx="3">
                  <c:v>72.17</c:v>
                </c:pt>
                <c:pt idx="4">
                  <c:v>80.89</c:v>
                </c:pt>
              </c:numCache>
            </c:numRef>
          </c:val>
          <c:extLst>
            <c:ext xmlns:c16="http://schemas.microsoft.com/office/drawing/2014/chart" uri="{C3380CC4-5D6E-409C-BE32-E72D297353CC}">
              <c16:uniqueId val="{00000000-3BE0-45E4-B150-0396892B52DD}"/>
            </c:ext>
          </c:extLst>
        </c:ser>
        <c:dLbls>
          <c:showLegendKey val="0"/>
          <c:showVal val="0"/>
          <c:showCatName val="0"/>
          <c:showSerName val="0"/>
          <c:showPercent val="0"/>
          <c:showBubbleSize val="0"/>
        </c:dLbls>
        <c:gapWidth val="150"/>
        <c:axId val="385277056"/>
        <c:axId val="38527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74.05</c:v>
                </c:pt>
                <c:pt idx="3">
                  <c:v>73.25</c:v>
                </c:pt>
                <c:pt idx="4">
                  <c:v>75.06</c:v>
                </c:pt>
              </c:numCache>
            </c:numRef>
          </c:val>
          <c:smooth val="0"/>
          <c:extLst>
            <c:ext xmlns:c16="http://schemas.microsoft.com/office/drawing/2014/chart" uri="{C3380CC4-5D6E-409C-BE32-E72D297353CC}">
              <c16:uniqueId val="{00000001-3BE0-45E4-B150-0396892B52DD}"/>
            </c:ext>
          </c:extLst>
        </c:ser>
        <c:dLbls>
          <c:showLegendKey val="0"/>
          <c:showVal val="0"/>
          <c:showCatName val="0"/>
          <c:showSerName val="0"/>
          <c:showPercent val="0"/>
          <c:showBubbleSize val="0"/>
        </c:dLbls>
        <c:marker val="1"/>
        <c:smooth val="0"/>
        <c:axId val="385277056"/>
        <c:axId val="385277448"/>
      </c:lineChart>
      <c:dateAx>
        <c:axId val="385277056"/>
        <c:scaling>
          <c:orientation val="minMax"/>
        </c:scaling>
        <c:delete val="1"/>
        <c:axPos val="b"/>
        <c:numFmt formatCode="&quot;H&quot;yy" sourceLinked="1"/>
        <c:majorTickMark val="none"/>
        <c:minorTickMark val="none"/>
        <c:tickLblPos val="none"/>
        <c:crossAx val="385277448"/>
        <c:crosses val="autoZero"/>
        <c:auto val="1"/>
        <c:lblOffset val="100"/>
        <c:baseTimeUnit val="years"/>
      </c:dateAx>
      <c:valAx>
        <c:axId val="38527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81-49EA-96B6-ABCDD68385AB}"/>
            </c:ext>
          </c:extLst>
        </c:ser>
        <c:dLbls>
          <c:showLegendKey val="0"/>
          <c:showVal val="0"/>
          <c:showCatName val="0"/>
          <c:showSerName val="0"/>
          <c:showPercent val="0"/>
          <c:showBubbleSize val="0"/>
        </c:dLbls>
        <c:gapWidth val="150"/>
        <c:axId val="385278624"/>
        <c:axId val="38527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1-49EA-96B6-ABCDD68385AB}"/>
            </c:ext>
          </c:extLst>
        </c:ser>
        <c:dLbls>
          <c:showLegendKey val="0"/>
          <c:showVal val="0"/>
          <c:showCatName val="0"/>
          <c:showSerName val="0"/>
          <c:showPercent val="0"/>
          <c:showBubbleSize val="0"/>
        </c:dLbls>
        <c:marker val="1"/>
        <c:smooth val="0"/>
        <c:axId val="385278624"/>
        <c:axId val="385279016"/>
      </c:lineChart>
      <c:dateAx>
        <c:axId val="385278624"/>
        <c:scaling>
          <c:orientation val="minMax"/>
        </c:scaling>
        <c:delete val="1"/>
        <c:axPos val="b"/>
        <c:numFmt formatCode="&quot;H&quot;yy" sourceLinked="1"/>
        <c:majorTickMark val="none"/>
        <c:minorTickMark val="none"/>
        <c:tickLblPos val="none"/>
        <c:crossAx val="385279016"/>
        <c:crosses val="autoZero"/>
        <c:auto val="1"/>
        <c:lblOffset val="100"/>
        <c:baseTimeUnit val="years"/>
      </c:dateAx>
      <c:valAx>
        <c:axId val="38527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2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4-4CC8-9C99-8548094EE0D3}"/>
            </c:ext>
          </c:extLst>
        </c:ser>
        <c:dLbls>
          <c:showLegendKey val="0"/>
          <c:showVal val="0"/>
          <c:showCatName val="0"/>
          <c:showSerName val="0"/>
          <c:showPercent val="0"/>
          <c:showBubbleSize val="0"/>
        </c:dLbls>
        <c:gapWidth val="150"/>
        <c:axId val="385659088"/>
        <c:axId val="3856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4-4CC8-9C99-8548094EE0D3}"/>
            </c:ext>
          </c:extLst>
        </c:ser>
        <c:dLbls>
          <c:showLegendKey val="0"/>
          <c:showVal val="0"/>
          <c:showCatName val="0"/>
          <c:showSerName val="0"/>
          <c:showPercent val="0"/>
          <c:showBubbleSize val="0"/>
        </c:dLbls>
        <c:marker val="1"/>
        <c:smooth val="0"/>
        <c:axId val="385659088"/>
        <c:axId val="385661440"/>
      </c:lineChart>
      <c:dateAx>
        <c:axId val="385659088"/>
        <c:scaling>
          <c:orientation val="minMax"/>
        </c:scaling>
        <c:delete val="1"/>
        <c:axPos val="b"/>
        <c:numFmt formatCode="&quot;H&quot;yy" sourceLinked="1"/>
        <c:majorTickMark val="none"/>
        <c:minorTickMark val="none"/>
        <c:tickLblPos val="none"/>
        <c:crossAx val="385661440"/>
        <c:crosses val="autoZero"/>
        <c:auto val="1"/>
        <c:lblOffset val="100"/>
        <c:baseTimeUnit val="years"/>
      </c:dateAx>
      <c:valAx>
        <c:axId val="3856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5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4F-4A04-B8F3-21691D14C807}"/>
            </c:ext>
          </c:extLst>
        </c:ser>
        <c:dLbls>
          <c:showLegendKey val="0"/>
          <c:showVal val="0"/>
          <c:showCatName val="0"/>
          <c:showSerName val="0"/>
          <c:showPercent val="0"/>
          <c:showBubbleSize val="0"/>
        </c:dLbls>
        <c:gapWidth val="150"/>
        <c:axId val="385659872"/>
        <c:axId val="38566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4F-4A04-B8F3-21691D14C807}"/>
            </c:ext>
          </c:extLst>
        </c:ser>
        <c:dLbls>
          <c:showLegendKey val="0"/>
          <c:showVal val="0"/>
          <c:showCatName val="0"/>
          <c:showSerName val="0"/>
          <c:showPercent val="0"/>
          <c:showBubbleSize val="0"/>
        </c:dLbls>
        <c:marker val="1"/>
        <c:smooth val="0"/>
        <c:axId val="385659872"/>
        <c:axId val="385660264"/>
      </c:lineChart>
      <c:dateAx>
        <c:axId val="385659872"/>
        <c:scaling>
          <c:orientation val="minMax"/>
        </c:scaling>
        <c:delete val="1"/>
        <c:axPos val="b"/>
        <c:numFmt formatCode="&quot;H&quot;yy" sourceLinked="1"/>
        <c:majorTickMark val="none"/>
        <c:minorTickMark val="none"/>
        <c:tickLblPos val="none"/>
        <c:crossAx val="385660264"/>
        <c:crosses val="autoZero"/>
        <c:auto val="1"/>
        <c:lblOffset val="100"/>
        <c:baseTimeUnit val="years"/>
      </c:dateAx>
      <c:valAx>
        <c:axId val="38566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5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4-44F8-B9FA-202396E2188A}"/>
            </c:ext>
          </c:extLst>
        </c:ser>
        <c:dLbls>
          <c:showLegendKey val="0"/>
          <c:showVal val="0"/>
          <c:showCatName val="0"/>
          <c:showSerName val="0"/>
          <c:showPercent val="0"/>
          <c:showBubbleSize val="0"/>
        </c:dLbls>
        <c:gapWidth val="150"/>
        <c:axId val="385658696"/>
        <c:axId val="38565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4-44F8-B9FA-202396E2188A}"/>
            </c:ext>
          </c:extLst>
        </c:ser>
        <c:dLbls>
          <c:showLegendKey val="0"/>
          <c:showVal val="0"/>
          <c:showCatName val="0"/>
          <c:showSerName val="0"/>
          <c:showPercent val="0"/>
          <c:showBubbleSize val="0"/>
        </c:dLbls>
        <c:marker val="1"/>
        <c:smooth val="0"/>
        <c:axId val="385658696"/>
        <c:axId val="385656344"/>
      </c:lineChart>
      <c:dateAx>
        <c:axId val="385658696"/>
        <c:scaling>
          <c:orientation val="minMax"/>
        </c:scaling>
        <c:delete val="1"/>
        <c:axPos val="b"/>
        <c:numFmt formatCode="&quot;H&quot;yy" sourceLinked="1"/>
        <c:majorTickMark val="none"/>
        <c:minorTickMark val="none"/>
        <c:tickLblPos val="none"/>
        <c:crossAx val="385656344"/>
        <c:crosses val="autoZero"/>
        <c:auto val="1"/>
        <c:lblOffset val="100"/>
        <c:baseTimeUnit val="years"/>
      </c:dateAx>
      <c:valAx>
        <c:axId val="38565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5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1140.53</c:v>
                </c:pt>
                <c:pt idx="1">
                  <c:v>1159.2</c:v>
                </c:pt>
                <c:pt idx="2">
                  <c:v>1148.79</c:v>
                </c:pt>
                <c:pt idx="3">
                  <c:v>1130.23</c:v>
                </c:pt>
                <c:pt idx="4">
                  <c:v>1403.62</c:v>
                </c:pt>
              </c:numCache>
            </c:numRef>
          </c:val>
          <c:extLst>
            <c:ext xmlns:c16="http://schemas.microsoft.com/office/drawing/2014/chart" uri="{C3380CC4-5D6E-409C-BE32-E72D297353CC}">
              <c16:uniqueId val="{00000000-B834-4BF8-995B-D2005243ED8B}"/>
            </c:ext>
          </c:extLst>
        </c:ser>
        <c:dLbls>
          <c:showLegendKey val="0"/>
          <c:showVal val="0"/>
          <c:showCatName val="0"/>
          <c:showSerName val="0"/>
          <c:showPercent val="0"/>
          <c:showBubbleSize val="0"/>
        </c:dLbls>
        <c:gapWidth val="150"/>
        <c:axId val="385658304"/>
        <c:axId val="38566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1302.33</c:v>
                </c:pt>
                <c:pt idx="3">
                  <c:v>1274.21</c:v>
                </c:pt>
                <c:pt idx="4">
                  <c:v>1183.92</c:v>
                </c:pt>
              </c:numCache>
            </c:numRef>
          </c:val>
          <c:smooth val="0"/>
          <c:extLst>
            <c:ext xmlns:c16="http://schemas.microsoft.com/office/drawing/2014/chart" uri="{C3380CC4-5D6E-409C-BE32-E72D297353CC}">
              <c16:uniqueId val="{00000001-B834-4BF8-995B-D2005243ED8B}"/>
            </c:ext>
          </c:extLst>
        </c:ser>
        <c:dLbls>
          <c:showLegendKey val="0"/>
          <c:showVal val="0"/>
          <c:showCatName val="0"/>
          <c:showSerName val="0"/>
          <c:showPercent val="0"/>
          <c:showBubbleSize val="0"/>
        </c:dLbls>
        <c:marker val="1"/>
        <c:smooth val="0"/>
        <c:axId val="385658304"/>
        <c:axId val="385660656"/>
      </c:lineChart>
      <c:dateAx>
        <c:axId val="385658304"/>
        <c:scaling>
          <c:orientation val="minMax"/>
        </c:scaling>
        <c:delete val="1"/>
        <c:axPos val="b"/>
        <c:numFmt formatCode="&quot;H&quot;yy" sourceLinked="1"/>
        <c:majorTickMark val="none"/>
        <c:minorTickMark val="none"/>
        <c:tickLblPos val="none"/>
        <c:crossAx val="385660656"/>
        <c:crosses val="autoZero"/>
        <c:auto val="1"/>
        <c:lblOffset val="100"/>
        <c:baseTimeUnit val="years"/>
      </c:dateAx>
      <c:valAx>
        <c:axId val="38566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32.33</c:v>
                </c:pt>
                <c:pt idx="1">
                  <c:v>26.66</c:v>
                </c:pt>
                <c:pt idx="2">
                  <c:v>28.83</c:v>
                </c:pt>
                <c:pt idx="3">
                  <c:v>25.15</c:v>
                </c:pt>
                <c:pt idx="4">
                  <c:v>18.760000000000002</c:v>
                </c:pt>
              </c:numCache>
            </c:numRef>
          </c:val>
          <c:extLst>
            <c:ext xmlns:c16="http://schemas.microsoft.com/office/drawing/2014/chart" uri="{C3380CC4-5D6E-409C-BE32-E72D297353CC}">
              <c16:uniqueId val="{00000000-0429-4826-97A1-B2D7311E06D0}"/>
            </c:ext>
          </c:extLst>
        </c:ser>
        <c:dLbls>
          <c:showLegendKey val="0"/>
          <c:showVal val="0"/>
          <c:showCatName val="0"/>
          <c:showSerName val="0"/>
          <c:showPercent val="0"/>
          <c:showBubbleSize val="0"/>
        </c:dLbls>
        <c:gapWidth val="150"/>
        <c:axId val="385662616"/>
        <c:axId val="38565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40.89</c:v>
                </c:pt>
                <c:pt idx="3">
                  <c:v>41.25</c:v>
                </c:pt>
                <c:pt idx="4">
                  <c:v>42.5</c:v>
                </c:pt>
              </c:numCache>
            </c:numRef>
          </c:val>
          <c:smooth val="0"/>
          <c:extLst>
            <c:ext xmlns:c16="http://schemas.microsoft.com/office/drawing/2014/chart" uri="{C3380CC4-5D6E-409C-BE32-E72D297353CC}">
              <c16:uniqueId val="{00000001-0429-4826-97A1-B2D7311E06D0}"/>
            </c:ext>
          </c:extLst>
        </c:ser>
        <c:dLbls>
          <c:showLegendKey val="0"/>
          <c:showVal val="0"/>
          <c:showCatName val="0"/>
          <c:showSerName val="0"/>
          <c:showPercent val="0"/>
          <c:showBubbleSize val="0"/>
        </c:dLbls>
        <c:marker val="1"/>
        <c:smooth val="0"/>
        <c:axId val="385662616"/>
        <c:axId val="385655168"/>
      </c:lineChart>
      <c:dateAx>
        <c:axId val="385662616"/>
        <c:scaling>
          <c:orientation val="minMax"/>
        </c:scaling>
        <c:delete val="1"/>
        <c:axPos val="b"/>
        <c:numFmt formatCode="&quot;H&quot;yy" sourceLinked="1"/>
        <c:majorTickMark val="none"/>
        <c:minorTickMark val="none"/>
        <c:tickLblPos val="none"/>
        <c:crossAx val="385655168"/>
        <c:crosses val="autoZero"/>
        <c:auto val="1"/>
        <c:lblOffset val="100"/>
        <c:baseTimeUnit val="years"/>
      </c:dateAx>
      <c:valAx>
        <c:axId val="3856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66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255.03</c:v>
                </c:pt>
                <c:pt idx="1">
                  <c:v>312.62</c:v>
                </c:pt>
                <c:pt idx="2">
                  <c:v>284.29000000000002</c:v>
                </c:pt>
                <c:pt idx="3">
                  <c:v>330.61</c:v>
                </c:pt>
                <c:pt idx="4">
                  <c:v>381.86</c:v>
                </c:pt>
              </c:numCache>
            </c:numRef>
          </c:val>
          <c:extLst>
            <c:ext xmlns:c16="http://schemas.microsoft.com/office/drawing/2014/chart" uri="{C3380CC4-5D6E-409C-BE32-E72D297353CC}">
              <c16:uniqueId val="{00000000-AE60-499E-9AF9-164093A0803B}"/>
            </c:ext>
          </c:extLst>
        </c:ser>
        <c:dLbls>
          <c:showLegendKey val="0"/>
          <c:showVal val="0"/>
          <c:showCatName val="0"/>
          <c:showSerName val="0"/>
          <c:showPercent val="0"/>
          <c:showBubbleSize val="0"/>
        </c:dLbls>
        <c:gapWidth val="150"/>
        <c:axId val="385513312"/>
        <c:axId val="38551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383.2</c:v>
                </c:pt>
                <c:pt idx="3">
                  <c:v>383.25</c:v>
                </c:pt>
                <c:pt idx="4">
                  <c:v>377.72</c:v>
                </c:pt>
              </c:numCache>
            </c:numRef>
          </c:val>
          <c:smooth val="0"/>
          <c:extLst>
            <c:ext xmlns:c16="http://schemas.microsoft.com/office/drawing/2014/chart" uri="{C3380CC4-5D6E-409C-BE32-E72D297353CC}">
              <c16:uniqueId val="{00000001-AE60-499E-9AF9-164093A0803B}"/>
            </c:ext>
          </c:extLst>
        </c:ser>
        <c:dLbls>
          <c:showLegendKey val="0"/>
          <c:showVal val="0"/>
          <c:showCatName val="0"/>
          <c:showSerName val="0"/>
          <c:showPercent val="0"/>
          <c:showBubbleSize val="0"/>
        </c:dLbls>
        <c:marker val="1"/>
        <c:smooth val="0"/>
        <c:axId val="385513312"/>
        <c:axId val="385510960"/>
      </c:lineChart>
      <c:dateAx>
        <c:axId val="385513312"/>
        <c:scaling>
          <c:orientation val="minMax"/>
        </c:scaling>
        <c:delete val="1"/>
        <c:axPos val="b"/>
        <c:numFmt formatCode="&quot;H&quot;yy" sourceLinked="1"/>
        <c:majorTickMark val="none"/>
        <c:minorTickMark val="none"/>
        <c:tickLblPos val="none"/>
        <c:crossAx val="385510960"/>
        <c:crosses val="autoZero"/>
        <c:auto val="1"/>
        <c:lblOffset val="100"/>
        <c:baseTimeUnit val="years"/>
      </c:dateAx>
      <c:valAx>
        <c:axId val="38551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群馬県　みどり市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50353</v>
      </c>
      <c r="AM8" s="51"/>
      <c r="AN8" s="51"/>
      <c r="AO8" s="51"/>
      <c r="AP8" s="51"/>
      <c r="AQ8" s="51"/>
      <c r="AR8" s="51"/>
      <c r="AS8" s="51"/>
      <c r="AT8" s="47">
        <f>データ!$S$6</f>
        <v>208.42</v>
      </c>
      <c r="AU8" s="47"/>
      <c r="AV8" s="47"/>
      <c r="AW8" s="47"/>
      <c r="AX8" s="47"/>
      <c r="AY8" s="47"/>
      <c r="AZ8" s="47"/>
      <c r="BA8" s="47"/>
      <c r="BB8" s="47">
        <f>データ!$T$6</f>
        <v>241.59</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3.62</v>
      </c>
      <c r="Q10" s="47"/>
      <c r="R10" s="47"/>
      <c r="S10" s="47"/>
      <c r="T10" s="47"/>
      <c r="U10" s="47"/>
      <c r="V10" s="47"/>
      <c r="W10" s="51">
        <f>データ!$Q$6</f>
        <v>1465</v>
      </c>
      <c r="X10" s="51"/>
      <c r="Y10" s="51"/>
      <c r="Z10" s="51"/>
      <c r="AA10" s="51"/>
      <c r="AB10" s="51"/>
      <c r="AC10" s="51"/>
      <c r="AD10" s="2"/>
      <c r="AE10" s="2"/>
      <c r="AF10" s="2"/>
      <c r="AG10" s="2"/>
      <c r="AH10" s="2"/>
      <c r="AI10" s="2"/>
      <c r="AJ10" s="2"/>
      <c r="AK10" s="2"/>
      <c r="AL10" s="51">
        <f>データ!$U$6</f>
        <v>1819</v>
      </c>
      <c r="AM10" s="51"/>
      <c r="AN10" s="51"/>
      <c r="AO10" s="51"/>
      <c r="AP10" s="51"/>
      <c r="AQ10" s="51"/>
      <c r="AR10" s="51"/>
      <c r="AS10" s="51"/>
      <c r="AT10" s="47">
        <f>データ!$V$6</f>
        <v>7.54</v>
      </c>
      <c r="AU10" s="47"/>
      <c r="AV10" s="47"/>
      <c r="AW10" s="47"/>
      <c r="AX10" s="47"/>
      <c r="AY10" s="47"/>
      <c r="AZ10" s="47"/>
      <c r="BA10" s="47"/>
      <c r="BB10" s="47">
        <f>データ!$W$6</f>
        <v>241.25</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119</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42</v>
      </c>
      <c r="O85" s="27" t="str">
        <f>データ!EN6</f>
        <v>【0.56】</v>
      </c>
    </row>
  </sheetData>
  <sheetProtection algorithmName="SHA-512" hashValue="MhGWqI77Q8U9rjbVQNdY8JFDF28BHMH4leKPirOt9WrQaPvFGV5QzgYwnCYOMKub0tFnk3LhUlCiAb5Uu8iLrw==" saltValue="xdhRhsUv/8WZrgVz6VoM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2">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2">
      <c r="A6" s="29" t="s">
        <v>96</v>
      </c>
      <c r="B6" s="34">
        <f>B7</f>
        <v>2019</v>
      </c>
      <c r="C6" s="34">
        <f t="shared" ref="C6:W6" si="3">C7</f>
        <v>102121</v>
      </c>
      <c r="D6" s="34">
        <f t="shared" si="3"/>
        <v>47</v>
      </c>
      <c r="E6" s="34">
        <f t="shared" si="3"/>
        <v>1</v>
      </c>
      <c r="F6" s="34">
        <f t="shared" si="3"/>
        <v>0</v>
      </c>
      <c r="G6" s="34">
        <f t="shared" si="3"/>
        <v>0</v>
      </c>
      <c r="H6" s="34" t="str">
        <f t="shared" si="3"/>
        <v>群馬県　みどり市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3.62</v>
      </c>
      <c r="Q6" s="35">
        <f t="shared" si="3"/>
        <v>1465</v>
      </c>
      <c r="R6" s="35">
        <f t="shared" si="3"/>
        <v>50353</v>
      </c>
      <c r="S6" s="35">
        <f t="shared" si="3"/>
        <v>208.42</v>
      </c>
      <c r="T6" s="35">
        <f t="shared" si="3"/>
        <v>241.59</v>
      </c>
      <c r="U6" s="35">
        <f t="shared" si="3"/>
        <v>1819</v>
      </c>
      <c r="V6" s="35">
        <f t="shared" si="3"/>
        <v>7.54</v>
      </c>
      <c r="W6" s="35">
        <f t="shared" si="3"/>
        <v>241.25</v>
      </c>
      <c r="X6" s="36">
        <f>IF(X7="",NA(),X7)</f>
        <v>70.84</v>
      </c>
      <c r="Y6" s="36">
        <f t="shared" ref="Y6:AG6" si="4">IF(Y7="",NA(),Y7)</f>
        <v>82.73</v>
      </c>
      <c r="Z6" s="36">
        <f t="shared" si="4"/>
        <v>76.09</v>
      </c>
      <c r="AA6" s="36">
        <f t="shared" si="4"/>
        <v>72.17</v>
      </c>
      <c r="AB6" s="36">
        <f t="shared" si="4"/>
        <v>80.89</v>
      </c>
      <c r="AC6" s="36">
        <f t="shared" si="4"/>
        <v>76.27</v>
      </c>
      <c r="AD6" s="36">
        <f t="shared" si="4"/>
        <v>77.56</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1140.53</v>
      </c>
      <c r="BF6" s="36">
        <f t="shared" ref="BF6:BN6" si="7">IF(BF7="",NA(),BF7)</f>
        <v>1159.2</v>
      </c>
      <c r="BG6" s="36">
        <f t="shared" si="7"/>
        <v>1148.79</v>
      </c>
      <c r="BH6" s="36">
        <f t="shared" si="7"/>
        <v>1130.23</v>
      </c>
      <c r="BI6" s="36">
        <f t="shared" si="7"/>
        <v>1403.62</v>
      </c>
      <c r="BJ6" s="36">
        <f t="shared" si="7"/>
        <v>1134.67</v>
      </c>
      <c r="BK6" s="36">
        <f t="shared" si="7"/>
        <v>1144.79</v>
      </c>
      <c r="BL6" s="36">
        <f t="shared" si="7"/>
        <v>1302.33</v>
      </c>
      <c r="BM6" s="36">
        <f t="shared" si="7"/>
        <v>1274.21</v>
      </c>
      <c r="BN6" s="36">
        <f t="shared" si="7"/>
        <v>1183.92</v>
      </c>
      <c r="BO6" s="35" t="str">
        <f>IF(BO7="","",IF(BO7="-","【-】","【"&amp;SUBSTITUTE(TEXT(BO7,"#,##0.00"),"-","△")&amp;"】"))</f>
        <v>【1,084.05】</v>
      </c>
      <c r="BP6" s="36">
        <f>IF(BP7="",NA(),BP7)</f>
        <v>32.33</v>
      </c>
      <c r="BQ6" s="36">
        <f t="shared" ref="BQ6:BY6" si="8">IF(BQ7="",NA(),BQ7)</f>
        <v>26.66</v>
      </c>
      <c r="BR6" s="36">
        <f t="shared" si="8"/>
        <v>28.83</v>
      </c>
      <c r="BS6" s="36">
        <f t="shared" si="8"/>
        <v>25.15</v>
      </c>
      <c r="BT6" s="36">
        <f t="shared" si="8"/>
        <v>18.760000000000002</v>
      </c>
      <c r="BU6" s="36">
        <f t="shared" si="8"/>
        <v>40.6</v>
      </c>
      <c r="BV6" s="36">
        <f t="shared" si="8"/>
        <v>56.04</v>
      </c>
      <c r="BW6" s="36">
        <f t="shared" si="8"/>
        <v>40.89</v>
      </c>
      <c r="BX6" s="36">
        <f t="shared" si="8"/>
        <v>41.25</v>
      </c>
      <c r="BY6" s="36">
        <f t="shared" si="8"/>
        <v>42.5</v>
      </c>
      <c r="BZ6" s="35" t="str">
        <f>IF(BZ7="","",IF(BZ7="-","【-】","【"&amp;SUBSTITUTE(TEXT(BZ7,"#,##0.00"),"-","△")&amp;"】"))</f>
        <v>【53.46】</v>
      </c>
      <c r="CA6" s="36">
        <f>IF(CA7="",NA(),CA7)</f>
        <v>255.03</v>
      </c>
      <c r="CB6" s="36">
        <f t="shared" ref="CB6:CJ6" si="9">IF(CB7="",NA(),CB7)</f>
        <v>312.62</v>
      </c>
      <c r="CC6" s="36">
        <f t="shared" si="9"/>
        <v>284.29000000000002</v>
      </c>
      <c r="CD6" s="36">
        <f t="shared" si="9"/>
        <v>330.61</v>
      </c>
      <c r="CE6" s="36">
        <f t="shared" si="9"/>
        <v>381.86</v>
      </c>
      <c r="CF6" s="36">
        <f t="shared" si="9"/>
        <v>440.03</v>
      </c>
      <c r="CG6" s="36">
        <f t="shared" si="9"/>
        <v>304.35000000000002</v>
      </c>
      <c r="CH6" s="36">
        <f t="shared" si="9"/>
        <v>383.2</v>
      </c>
      <c r="CI6" s="36">
        <f t="shared" si="9"/>
        <v>383.25</v>
      </c>
      <c r="CJ6" s="36">
        <f t="shared" si="9"/>
        <v>377.72</v>
      </c>
      <c r="CK6" s="35" t="str">
        <f>IF(CK7="","",IF(CK7="-","【-】","【"&amp;SUBSTITUTE(TEXT(CK7,"#,##0.00"),"-","△")&amp;"】"))</f>
        <v>【300.47】</v>
      </c>
      <c r="CL6" s="36">
        <f>IF(CL7="",NA(),CL7)</f>
        <v>54.32</v>
      </c>
      <c r="CM6" s="36">
        <f t="shared" ref="CM6:CU6" si="10">IF(CM7="",NA(),CM7)</f>
        <v>51.34</v>
      </c>
      <c r="CN6" s="36">
        <f t="shared" si="10"/>
        <v>55.3</v>
      </c>
      <c r="CO6" s="36">
        <f t="shared" si="10"/>
        <v>59.35</v>
      </c>
      <c r="CP6" s="36">
        <f t="shared" si="10"/>
        <v>59.25</v>
      </c>
      <c r="CQ6" s="36">
        <f t="shared" si="10"/>
        <v>57.29</v>
      </c>
      <c r="CR6" s="36">
        <f t="shared" si="10"/>
        <v>55.9</v>
      </c>
      <c r="CS6" s="36">
        <f t="shared" si="10"/>
        <v>47.95</v>
      </c>
      <c r="CT6" s="36">
        <f t="shared" si="10"/>
        <v>48.26</v>
      </c>
      <c r="CU6" s="36">
        <f t="shared" si="10"/>
        <v>48.01</v>
      </c>
      <c r="CV6" s="35" t="str">
        <f>IF(CV7="","",IF(CV7="-","【-】","【"&amp;SUBSTITUTE(TEXT(CV7,"#,##0.00"),"-","△")&amp;"】"))</f>
        <v>【54.90】</v>
      </c>
      <c r="CW6" s="36">
        <f>IF(CW7="",NA(),CW7)</f>
        <v>66.819999999999993</v>
      </c>
      <c r="CX6" s="36">
        <f t="shared" ref="CX6:DF6" si="11">IF(CX7="",NA(),CX7)</f>
        <v>67.22</v>
      </c>
      <c r="CY6" s="36">
        <f t="shared" si="11"/>
        <v>63.34</v>
      </c>
      <c r="CZ6" s="36">
        <f t="shared" si="11"/>
        <v>56.14</v>
      </c>
      <c r="DA6" s="36">
        <f t="shared" si="11"/>
        <v>53.08</v>
      </c>
      <c r="DB6" s="36">
        <f t="shared" si="11"/>
        <v>73.69</v>
      </c>
      <c r="DC6" s="36">
        <f t="shared" si="11"/>
        <v>73.28</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0.47</v>
      </c>
      <c r="EE6" s="35">
        <f t="shared" ref="EE6:EM6" si="14">IF(EE7="",NA(),EE7)</f>
        <v>0</v>
      </c>
      <c r="EF6" s="35">
        <f t="shared" si="14"/>
        <v>0</v>
      </c>
      <c r="EG6" s="35">
        <f t="shared" si="14"/>
        <v>0</v>
      </c>
      <c r="EH6" s="35">
        <f t="shared" si="14"/>
        <v>0</v>
      </c>
      <c r="EI6" s="36">
        <f t="shared" si="14"/>
        <v>0.65</v>
      </c>
      <c r="EJ6" s="36">
        <f t="shared" si="14"/>
        <v>0.53</v>
      </c>
      <c r="EK6" s="36">
        <f t="shared" si="14"/>
        <v>0.56999999999999995</v>
      </c>
      <c r="EL6" s="36">
        <f t="shared" si="14"/>
        <v>0.62</v>
      </c>
      <c r="EM6" s="36">
        <f t="shared" si="14"/>
        <v>0.39</v>
      </c>
      <c r="EN6" s="35" t="str">
        <f>IF(EN7="","",IF(EN7="-","【-】","【"&amp;SUBSTITUTE(TEXT(EN7,"#,##0.00"),"-","△")&amp;"】"))</f>
        <v>【0.56】</v>
      </c>
    </row>
    <row r="7" spans="1:144" s="37" customFormat="1" x14ac:dyDescent="0.2">
      <c r="A7" s="29"/>
      <c r="B7" s="38">
        <v>2019</v>
      </c>
      <c r="C7" s="38">
        <v>102121</v>
      </c>
      <c r="D7" s="38">
        <v>47</v>
      </c>
      <c r="E7" s="38">
        <v>1</v>
      </c>
      <c r="F7" s="38">
        <v>0</v>
      </c>
      <c r="G7" s="38">
        <v>0</v>
      </c>
      <c r="H7" s="38" t="s">
        <v>97</v>
      </c>
      <c r="I7" s="38" t="s">
        <v>98</v>
      </c>
      <c r="J7" s="38" t="s">
        <v>99</v>
      </c>
      <c r="K7" s="38" t="s">
        <v>100</v>
      </c>
      <c r="L7" s="38" t="s">
        <v>101</v>
      </c>
      <c r="M7" s="38" t="s">
        <v>102</v>
      </c>
      <c r="N7" s="39" t="s">
        <v>103</v>
      </c>
      <c r="O7" s="39" t="s">
        <v>104</v>
      </c>
      <c r="P7" s="39">
        <v>3.62</v>
      </c>
      <c r="Q7" s="39">
        <v>1465</v>
      </c>
      <c r="R7" s="39">
        <v>50353</v>
      </c>
      <c r="S7" s="39">
        <v>208.42</v>
      </c>
      <c r="T7" s="39">
        <v>241.59</v>
      </c>
      <c r="U7" s="39">
        <v>1819</v>
      </c>
      <c r="V7" s="39">
        <v>7.54</v>
      </c>
      <c r="W7" s="39">
        <v>241.25</v>
      </c>
      <c r="X7" s="39">
        <v>70.84</v>
      </c>
      <c r="Y7" s="39">
        <v>82.73</v>
      </c>
      <c r="Z7" s="39">
        <v>76.09</v>
      </c>
      <c r="AA7" s="39">
        <v>72.17</v>
      </c>
      <c r="AB7" s="39">
        <v>80.89</v>
      </c>
      <c r="AC7" s="39">
        <v>76.27</v>
      </c>
      <c r="AD7" s="39">
        <v>77.56</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1140.53</v>
      </c>
      <c r="BF7" s="39">
        <v>1159.2</v>
      </c>
      <c r="BG7" s="39">
        <v>1148.79</v>
      </c>
      <c r="BH7" s="39">
        <v>1130.23</v>
      </c>
      <c r="BI7" s="39">
        <v>1403.62</v>
      </c>
      <c r="BJ7" s="39">
        <v>1134.67</v>
      </c>
      <c r="BK7" s="39">
        <v>1144.79</v>
      </c>
      <c r="BL7" s="39">
        <v>1302.33</v>
      </c>
      <c r="BM7" s="39">
        <v>1274.21</v>
      </c>
      <c r="BN7" s="39">
        <v>1183.92</v>
      </c>
      <c r="BO7" s="39">
        <v>1084.05</v>
      </c>
      <c r="BP7" s="39">
        <v>32.33</v>
      </c>
      <c r="BQ7" s="39">
        <v>26.66</v>
      </c>
      <c r="BR7" s="39">
        <v>28.83</v>
      </c>
      <c r="BS7" s="39">
        <v>25.15</v>
      </c>
      <c r="BT7" s="39">
        <v>18.760000000000002</v>
      </c>
      <c r="BU7" s="39">
        <v>40.6</v>
      </c>
      <c r="BV7" s="39">
        <v>56.04</v>
      </c>
      <c r="BW7" s="39">
        <v>40.89</v>
      </c>
      <c r="BX7" s="39">
        <v>41.25</v>
      </c>
      <c r="BY7" s="39">
        <v>42.5</v>
      </c>
      <c r="BZ7" s="39">
        <v>53.46</v>
      </c>
      <c r="CA7" s="39">
        <v>255.03</v>
      </c>
      <c r="CB7" s="39">
        <v>312.62</v>
      </c>
      <c r="CC7" s="39">
        <v>284.29000000000002</v>
      </c>
      <c r="CD7" s="39">
        <v>330.61</v>
      </c>
      <c r="CE7" s="39">
        <v>381.86</v>
      </c>
      <c r="CF7" s="39">
        <v>440.03</v>
      </c>
      <c r="CG7" s="39">
        <v>304.35000000000002</v>
      </c>
      <c r="CH7" s="39">
        <v>383.2</v>
      </c>
      <c r="CI7" s="39">
        <v>383.25</v>
      </c>
      <c r="CJ7" s="39">
        <v>377.72</v>
      </c>
      <c r="CK7" s="39">
        <v>300.47000000000003</v>
      </c>
      <c r="CL7" s="39">
        <v>54.32</v>
      </c>
      <c r="CM7" s="39">
        <v>51.34</v>
      </c>
      <c r="CN7" s="39">
        <v>55.3</v>
      </c>
      <c r="CO7" s="39">
        <v>59.35</v>
      </c>
      <c r="CP7" s="39">
        <v>59.25</v>
      </c>
      <c r="CQ7" s="39">
        <v>57.29</v>
      </c>
      <c r="CR7" s="39">
        <v>55.9</v>
      </c>
      <c r="CS7" s="39">
        <v>47.95</v>
      </c>
      <c r="CT7" s="39">
        <v>48.26</v>
      </c>
      <c r="CU7" s="39">
        <v>48.01</v>
      </c>
      <c r="CV7" s="39">
        <v>54.9</v>
      </c>
      <c r="CW7" s="39">
        <v>66.819999999999993</v>
      </c>
      <c r="CX7" s="39">
        <v>67.22</v>
      </c>
      <c r="CY7" s="39">
        <v>63.34</v>
      </c>
      <c r="CZ7" s="39">
        <v>56.14</v>
      </c>
      <c r="DA7" s="39">
        <v>53.08</v>
      </c>
      <c r="DB7" s="39">
        <v>73.69</v>
      </c>
      <c r="DC7" s="39">
        <v>73.28</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0.47</v>
      </c>
      <c r="EE7" s="39">
        <v>0</v>
      </c>
      <c r="EF7" s="39">
        <v>0</v>
      </c>
      <c r="EG7" s="39">
        <v>0</v>
      </c>
      <c r="EH7" s="39">
        <v>0</v>
      </c>
      <c r="EI7" s="39">
        <v>0.65</v>
      </c>
      <c r="EJ7" s="39">
        <v>0.53</v>
      </c>
      <c r="EK7" s="39">
        <v>0.56999999999999995</v>
      </c>
      <c r="EL7" s="39">
        <v>0.62</v>
      </c>
      <c r="EM7" s="39">
        <v>0.39</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110</v>
      </c>
    </row>
    <row r="12" spans="1:144" x14ac:dyDescent="0.2">
      <c r="B12">
        <v>1</v>
      </c>
      <c r="C12">
        <v>1</v>
      </c>
      <c r="D12">
        <v>1</v>
      </c>
      <c r="E12">
        <v>1</v>
      </c>
      <c r="F12">
        <v>1</v>
      </c>
      <c r="G12" t="s">
        <v>111</v>
      </c>
    </row>
    <row r="13" spans="1:144" x14ac:dyDescent="0.2">
      <c r="B13" t="s">
        <v>112</v>
      </c>
      <c r="C13" t="s">
        <v>113</v>
      </c>
      <c r="D13" t="s">
        <v>114</v>
      </c>
      <c r="E13" t="s">
        <v>112</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2021-01-27T10:05:26Z</cp:lastPrinted>
  <dcterms:created xsi:type="dcterms:W3CDTF">2020-12-04T02:19:30Z</dcterms:created>
  <dcterms:modified xsi:type="dcterms:W3CDTF">2021-02-16T00:47:37Z</dcterms:modified>
  <cp:category/>
</cp:coreProperties>
</file>