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09○藤岡市\"/>
    </mc:Choice>
  </mc:AlternateContent>
  <xr:revisionPtr revIDLastSave="0" documentId="13_ncr:1_{1BC09A25-7415-4958-A245-E3940024BFA3}" xr6:coauthVersionLast="36" xr6:coauthVersionMax="36" xr10:uidLastSave="{00000000-0000-0000-0000-000000000000}"/>
  <workbookProtection workbookAlgorithmName="SHA-512" workbookHashValue="NXhOczpgjzx+9OeoJY6xV3icAPQUgSLKuaXG6wmTTQRJKamxmlSR8R0pThQDjCDze2pOx0sRwU41NhkOQ1lilg==" workbookSaltValue="eTD/nFEb2hhFFoUFBXZcAw==" workbookSpinCount="100000" lockStructure="1"/>
  <bookViews>
    <workbookView xWindow="0" yWindow="0" windowWidth="19200" windowHeight="61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AL10" i="4"/>
  <c r="W10" i="4"/>
  <c r="P10" i="4"/>
  <c r="I10" i="4"/>
  <c r="BB8" i="4"/>
  <c r="AT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<sst xmlns="http://schemas.openxmlformats.org/spreadsheetml/2006/main" count="233" uniqueCount="117">
  <si>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</si>
  <si>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</si>
  <si>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</si>
  <si>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</si>
  <si>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</si>
  <si>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</si>
  <si>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</si>
  <si>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</si>
  <si>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</si>
  <si>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</si>
  <si>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</si>
  <si>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</si>
  <si>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</si>
  <si>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</si>
  <si>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</si>
  <si>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</si>
  <si>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</si>
  <si>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</si>
  <si>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</si>
  <si>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</si>
  <si>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</si>
  <si>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</si>
  <si>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</si>
  <si>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</si>
  <si>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</si>
  <si>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</si>
  <si>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</si>
  <si>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</si>
  <si>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</si>
  <si>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</si>
  <si>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</si>
  <si>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</si>
  <si>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</si>
  <si>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</si>
  <si>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</si>
  <si>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</si>
  <si>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</si>
  <si>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</si>
  <si>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</si>
  <si>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</si>
  <si>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</si>
  <si>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</si>
  <si>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</si>
  <si>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</si>
  <si>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</si>
  <si>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</si>
  <si>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</si>
  <si>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</si>
  <si>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</si>
  <si>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</si>
  <si>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</si>
  <si>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</si>
  <si>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</si>
  <si>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</si>
  <si>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</si>
  <si>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</si>
  <si>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</si>
  <si>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</si>
  <si>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</si>
  <si>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</si>
  <si>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</si>
  <si>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</si>
  <si>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</si>
  <si>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</si>
  <si>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</si>
  <si>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</si>
  <si>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</si>
  <si>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</si>
  <si>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</si>
  <si>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</si>
  <si>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</si>
  <si>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</si>
  <si>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</si>
  <si>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</si>
  <si>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</si>
  <si>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</si>
  <si>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</si>
  <si>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</si>
  <si>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</si>
  <si>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</si>
  <si>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</si>
  <si>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</si>
  <si>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</si>
  <si>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</si>
  <si>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</si>
  <si>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</si>
  <si>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</si>
  <si>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</si>
  <si>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</si>
  <si>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</si>
  <si>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</si>
  <si>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</si>
  <si>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</si>
  <si>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</si>
  <si>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</si>
  <si>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</si>
  <si>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</si>
  <si>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</si>
  <si>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</si>
  <si>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</si>
  <si>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</si>
  <si>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</si>
  <si>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</si>
  <si>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</si>
  <si>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</si>
  <si>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</si>
  <si>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</si>
  <si>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</si>
  <si>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</si>
  <si>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</si>
  <si>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</si>
  <si>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</si>
  <si>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</si>
  <si>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</si>
  <si>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前年度比5.9ポイント上昇した。他会計繰入金などをもって充てた収益の増加によるものと考えられる。
　常に100％を下回っており、類似団体と比較しても低い値である。
②累積欠損金比率
　該当なし
③流動比率
　該当なし
④企業債残高対給水収益比率
　前年度比15.6ポイント低下した。依然類似団体の平均値と比較して低い値である。
⑤料金回収率
　前年度比1.9ポイント低下した。
　常に100％を下回っており、類似団体の平均値と比較しても低い値である。
⑥給水原価
　前年度比157.5ポイント上昇した。給水収益が少ないことと、布設替工事等に係る工事請負費の増による総費用の増によるものであると考えられる。
　類似団体と比較しても高い値である。
⑦施設利用率
　前年度比6.5ポイント低下した。全国や類似団体と比較しても低い値である。
⑧有収率
　管路の布設替工事などにより2.5ポイント上昇したが、依然として類似団体の平均と比較しても低い値である。</t>
    <rPh sb="21" eb="23">
      <t>ジョウショウ</t>
    </rPh>
    <rPh sb="26" eb="27">
      <t>タ</t>
    </rPh>
    <rPh sb="27" eb="29">
      <t>カイケイ</t>
    </rPh>
    <rPh sb="29" eb="31">
      <t>クリイレ</t>
    </rPh>
    <rPh sb="31" eb="32">
      <t>キン</t>
    </rPh>
    <rPh sb="38" eb="39">
      <t>ア</t>
    </rPh>
    <rPh sb="41" eb="43">
      <t>シュウエキ</t>
    </rPh>
    <rPh sb="44" eb="46">
      <t>ゾウカ</t>
    </rPh>
    <rPh sb="52" eb="53">
      <t>カンガ</t>
    </rPh>
    <rPh sb="146" eb="148">
      <t>テイカ</t>
    </rPh>
    <rPh sb="151" eb="153">
      <t>イゼン</t>
    </rPh>
    <rPh sb="261" eb="263">
      <t>キュウスイ</t>
    </rPh>
    <rPh sb="263" eb="265">
      <t>シュウエキ</t>
    </rPh>
    <rPh sb="266" eb="267">
      <t>スク</t>
    </rPh>
    <rPh sb="296" eb="297">
      <t>ゾウ</t>
    </rPh>
    <rPh sb="306" eb="307">
      <t>カンガ</t>
    </rPh>
    <rPh sb="383" eb="385">
      <t>カンロ</t>
    </rPh>
    <rPh sb="386" eb="388">
      <t>フセツ</t>
    </rPh>
    <rPh sb="388" eb="389">
      <t>ガエ</t>
    </rPh>
    <rPh sb="389" eb="391">
      <t>コウジ</t>
    </rPh>
    <rPh sb="403" eb="405">
      <t>ジョウショウ</t>
    </rPh>
    <rPh sb="409" eb="411">
      <t>イゼン</t>
    </rPh>
    <phoneticPr fontId="4"/>
  </si>
  <si>
    <t>①有形固定資産減価償却率
　該当なし
②管路経年化率
　該当なし
③管路更新率
　企業債を活用した管路の更新を行っているため、類似団体の平均値と比較すると高い値である。</t>
    <phoneticPr fontId="4"/>
  </si>
  <si>
    <t>　当市の簡易水道は、市域の中山間地域に規模の小さい7つの水道が点在しおり、いずれも給水人口は非常に少ない。地理的に水道事業や他の簡易水道等との統合による経費の削減は見込めず、経営指標からも見て取れるように経営状況は非常に厳しい。また、過疎化による水需要の減少や、施設更新並びに管路からの漏水による経費が増大する中で、市民に安全な水を供給するためには一般会計からの繰入金に頼らざるを得ない状況である。
　なお、全ての簡易水道の給水人口が100人を下回ったことを背景として簡易水道事業は廃止となり、令和2年4月1日より小水道事業へと移行した。</t>
    <rPh sb="135" eb="136">
      <t>ナラ</t>
    </rPh>
    <rPh sb="138" eb="140">
      <t>カンロ</t>
    </rPh>
    <rPh sb="204" eb="205">
      <t>スベ</t>
    </rPh>
    <rPh sb="207" eb="209">
      <t>カンイ</t>
    </rPh>
    <rPh sb="209" eb="211">
      <t>スイドウ</t>
    </rPh>
    <rPh sb="212" eb="214">
      <t>キュウスイ</t>
    </rPh>
    <rPh sb="214" eb="216">
      <t>ジンコウ</t>
    </rPh>
    <rPh sb="220" eb="221">
      <t>ニン</t>
    </rPh>
    <rPh sb="222" eb="224">
      <t>シタマワ</t>
    </rPh>
    <rPh sb="229" eb="231">
      <t>ハイケイ</t>
    </rPh>
    <rPh sb="234" eb="236">
      <t>カンイ</t>
    </rPh>
    <rPh sb="236" eb="238">
      <t>スイドウ</t>
    </rPh>
    <rPh sb="238" eb="240">
      <t>ジギョウ</t>
    </rPh>
    <rPh sb="241" eb="243">
      <t>ハイシ</t>
    </rPh>
    <rPh sb="247" eb="249">
      <t>レイワ</t>
    </rPh>
    <rPh sb="250" eb="251">
      <t>ネン</t>
    </rPh>
    <rPh sb="252" eb="253">
      <t>ガツ</t>
    </rPh>
    <rPh sb="254" eb="255">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</si>
</sst>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1.35</c:v>
                </c:pt>
                <c:pt idx="1">
                  <c:v>1.8</c:v>
                </c:pt>
                <c:pt idx="2">
                  <c:v>0.9</c:v>
                </c:pt>
                <c:pt idx="3">
                  <c:v>1.33</c:v>
                </c:pt>
                <c:pt idx="4">
                  <c:v>1.03</c:v>
                </c:pt>
              </c:numCache>
            </c:numRef>
          </c:val>
          <c:extLst>
            <c:ext xmlns:c16="http://schemas.microsoft.com/office/drawing/2014/chart" uri="{C3380CC4-5D6E-409C-BE32-E72D297353CC}">
              <c16:uniqueId val="{00000000-AEC1-42BE-85FD-2BEE97DEF93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AEC1-42BE-85FD-2BEE97DEF93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41.74</c:v>
                </c:pt>
                <c:pt idx="1">
                  <c:v>44.56</c:v>
                </c:pt>
                <c:pt idx="2">
                  <c:v>41.72</c:v>
                </c:pt>
                <c:pt idx="3">
                  <c:v>37.26</c:v>
                </c:pt>
                <c:pt idx="4">
                  <c:v>30.81</c:v>
                </c:pt>
              </c:numCache>
            </c:numRef>
          </c:val>
          <c:extLst>
            <c:ext xmlns:c16="http://schemas.microsoft.com/office/drawing/2014/chart" uri="{C3380CC4-5D6E-409C-BE32-E72D297353CC}">
              <c16:uniqueId val="{00000000-8351-4902-9850-54F0FA4DEFA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8351-4902-9850-54F0FA4DEFA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74.08</c:v>
                </c:pt>
                <c:pt idx="1">
                  <c:v>67.95</c:v>
                </c:pt>
                <c:pt idx="2">
                  <c:v>67.849999999999994</c:v>
                </c:pt>
                <c:pt idx="3">
                  <c:v>60.55</c:v>
                </c:pt>
                <c:pt idx="4">
                  <c:v>63.03</c:v>
                </c:pt>
              </c:numCache>
            </c:numRef>
          </c:val>
          <c:extLst>
            <c:ext xmlns:c16="http://schemas.microsoft.com/office/drawing/2014/chart" uri="{C3380CC4-5D6E-409C-BE32-E72D297353CC}">
              <c16:uniqueId val="{00000000-C948-4414-9716-8884FFB04ED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C948-4414-9716-8884FFB04ED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65.209999999999994</c:v>
                </c:pt>
                <c:pt idx="1">
                  <c:v>76.239999999999995</c:v>
                </c:pt>
                <c:pt idx="2">
                  <c:v>71.17</c:v>
                </c:pt>
                <c:pt idx="3">
                  <c:v>66.5</c:v>
                </c:pt>
                <c:pt idx="4">
                  <c:v>72.39</c:v>
                </c:pt>
              </c:numCache>
            </c:numRef>
          </c:val>
          <c:extLst>
            <c:ext xmlns:c16="http://schemas.microsoft.com/office/drawing/2014/chart" uri="{C3380CC4-5D6E-409C-BE32-E72D297353CC}">
              <c16:uniqueId val="{00000000-12F5-4E16-B5D4-B782C74FF3F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12F5-4E16-B5D4-B782C74FF3F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B-47D9-99B1-847BB2B22D1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B-47D9-99B1-847BB2B22D1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EC-45D5-AB2D-80E8CA64D49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EC-45D5-AB2D-80E8CA64D49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5E-4133-9ED1-19EDEAA90CA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5E-4133-9ED1-19EDEAA90CA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95-4CE4-B7CD-7DCD4DC0EDE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95-4CE4-B7CD-7DCD4DC0EDE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931.63</c:v>
                </c:pt>
                <c:pt idx="1">
                  <c:v>988.12</c:v>
                </c:pt>
                <c:pt idx="2">
                  <c:v>971.34</c:v>
                </c:pt>
                <c:pt idx="3">
                  <c:v>1173.4100000000001</c:v>
                </c:pt>
                <c:pt idx="4">
                  <c:v>1157.8</c:v>
                </c:pt>
              </c:numCache>
            </c:numRef>
          </c:val>
          <c:extLst>
            <c:ext xmlns:c16="http://schemas.microsoft.com/office/drawing/2014/chart" uri="{C3380CC4-5D6E-409C-BE32-E72D297353CC}">
              <c16:uniqueId val="{00000000-6C0A-48B0-AFD1-7960AEE7614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6C0A-48B0-AFD1-7960AEE7614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29.52</c:v>
                </c:pt>
                <c:pt idx="1">
                  <c:v>22.07</c:v>
                </c:pt>
                <c:pt idx="2">
                  <c:v>24.56</c:v>
                </c:pt>
                <c:pt idx="3">
                  <c:v>18.27</c:v>
                </c:pt>
                <c:pt idx="4">
                  <c:v>16.329999999999998</c:v>
                </c:pt>
              </c:numCache>
            </c:numRef>
          </c:val>
          <c:extLst>
            <c:ext xmlns:c16="http://schemas.microsoft.com/office/drawing/2014/chart" uri="{C3380CC4-5D6E-409C-BE32-E72D297353CC}">
              <c16:uniqueId val="{00000000-03C1-4EC8-AB85-DD392248218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03C1-4EC8-AB85-DD392248218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426.83</c:v>
                </c:pt>
                <c:pt idx="1">
                  <c:v>572.72</c:v>
                </c:pt>
                <c:pt idx="2">
                  <c:v>534.4</c:v>
                </c:pt>
                <c:pt idx="3">
                  <c:v>706.24</c:v>
                </c:pt>
                <c:pt idx="4">
                  <c:v>863.76</c:v>
                </c:pt>
              </c:numCache>
            </c:numRef>
          </c:val>
          <c:extLst>
            <c:ext xmlns:c16="http://schemas.microsoft.com/office/drawing/2014/chart" uri="{C3380CC4-5D6E-409C-BE32-E72D297353CC}">
              <c16:uniqueId val="{00000000-FFB9-4BD1-8942-0FDF22BA8EC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FFB9-4BD1-8942-0FDF22BA8EC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藤岡市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65117</v>
      </c>
      <c r="AM8" s="51"/>
      <c r="AN8" s="51"/>
      <c r="AO8" s="51"/>
      <c r="AP8" s="51"/>
      <c r="AQ8" s="51"/>
      <c r="AR8" s="51"/>
      <c r="AS8" s="51"/>
      <c r="AT8" s="47">
        <f>データ!$S$6</f>
        <v>180.29</v>
      </c>
      <c r="AU8" s="47"/>
      <c r="AV8" s="47"/>
      <c r="AW8" s="47"/>
      <c r="AX8" s="47"/>
      <c r="AY8" s="47"/>
      <c r="AZ8" s="47"/>
      <c r="BA8" s="47"/>
      <c r="BB8" s="47">
        <f>データ!$T$6</f>
        <v>361.18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0.83</v>
      </c>
      <c r="Q10" s="47"/>
      <c r="R10" s="47"/>
      <c r="S10" s="47"/>
      <c r="T10" s="47"/>
      <c r="U10" s="47"/>
      <c r="V10" s="47"/>
      <c r="W10" s="51">
        <f>データ!$Q$6</f>
        <v>2200</v>
      </c>
      <c r="X10" s="51"/>
      <c r="Y10" s="51"/>
      <c r="Z10" s="51"/>
      <c r="AA10" s="51"/>
      <c r="AB10" s="51"/>
      <c r="AC10" s="51"/>
      <c r="AD10" s="2"/>
      <c r="AE10" s="2"/>
      <c r="AF10" s="2"/>
      <c r="AG10" s="2"/>
      <c r="AH10" s="2"/>
      <c r="AI10" s="2"/>
      <c r="AJ10" s="2"/>
      <c r="AK10" s="2"/>
      <c r="AL10" s="51">
        <f>データ!$U$6</f>
        <v>541</v>
      </c>
      <c r="AM10" s="51"/>
      <c r="AN10" s="51"/>
      <c r="AO10" s="51"/>
      <c r="AP10" s="51"/>
      <c r="AQ10" s="51"/>
      <c r="AR10" s="51"/>
      <c r="AS10" s="51"/>
      <c r="AT10" s="47">
        <f>データ!$V$6</f>
        <v>11.99</v>
      </c>
      <c r="AU10" s="47"/>
      <c r="AV10" s="47"/>
      <c r="AW10" s="47"/>
      <c r="AX10" s="47"/>
      <c r="AY10" s="47"/>
      <c r="AZ10" s="47"/>
      <c r="BA10" s="47"/>
      <c r="BB10" s="47">
        <f>データ!$W$6</f>
        <v>45.12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QXBBNsVn3HbXLKxxBmoRADNKwELCZcixyDuDZPQ7VNy+lY36BS4ZuLGBeOBXRHhTJNt3bzZ71BRnsl3VxqSXvA==" saltValue="PQ0fTEVA+sCVYGHQMdQhu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102091</v>
      </c>
      <c r="D6" s="34">
        <f t="shared" si="3"/>
        <v>47</v>
      </c>
      <c r="E6" s="34">
        <f t="shared" si="3"/>
        <v>1</v>
      </c>
      <c r="F6" s="34">
        <f t="shared" si="3"/>
        <v>0</v>
      </c>
      <c r="G6" s="34">
        <f t="shared" si="3"/>
        <v>0</v>
      </c>
      <c r="H6" s="34" t="str">
        <f t="shared" si="3"/>
        <v>群馬県　藤岡市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0.83</v>
      </c>
      <c r="Q6" s="35">
        <f t="shared" si="3"/>
        <v>2200</v>
      </c>
      <c r="R6" s="35">
        <f t="shared" si="3"/>
        <v>65117</v>
      </c>
      <c r="S6" s="35">
        <f t="shared" si="3"/>
        <v>180.29</v>
      </c>
      <c r="T6" s="35">
        <f t="shared" si="3"/>
        <v>361.18</v>
      </c>
      <c r="U6" s="35">
        <f t="shared" si="3"/>
        <v>541</v>
      </c>
      <c r="V6" s="35">
        <f t="shared" si="3"/>
        <v>11.99</v>
      </c>
      <c r="W6" s="35">
        <f t="shared" si="3"/>
        <v>45.12</v>
      </c>
      <c r="X6" s="36">
        <f>IF(X7="",NA(),X7)</f>
        <v>65.209999999999994</v>
      </c>
      <c r="Y6" s="36">
        <f t="shared" ref="Y6:AG6" si="4">IF(Y7="",NA(),Y7)</f>
        <v>76.239999999999995</v>
      </c>
      <c r="Z6" s="36">
        <f t="shared" si="4"/>
        <v>71.17</v>
      </c>
      <c r="AA6" s="36">
        <f t="shared" si="4"/>
        <v>66.5</v>
      </c>
      <c r="AB6" s="36">
        <f t="shared" si="4"/>
        <v>72.39</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931.63</v>
      </c>
      <c r="BF6" s="36">
        <f t="shared" ref="BF6:BN6" si="7">IF(BF7="",NA(),BF7)</f>
        <v>988.12</v>
      </c>
      <c r="BG6" s="36">
        <f t="shared" si="7"/>
        <v>971.34</v>
      </c>
      <c r="BH6" s="36">
        <f t="shared" si="7"/>
        <v>1173.4100000000001</v>
      </c>
      <c r="BI6" s="36">
        <f t="shared" si="7"/>
        <v>1157.8</v>
      </c>
      <c r="BJ6" s="36">
        <f t="shared" si="7"/>
        <v>1510.14</v>
      </c>
      <c r="BK6" s="36">
        <f t="shared" si="7"/>
        <v>1595.62</v>
      </c>
      <c r="BL6" s="36">
        <f t="shared" si="7"/>
        <v>1302.33</v>
      </c>
      <c r="BM6" s="36">
        <f t="shared" si="7"/>
        <v>1274.21</v>
      </c>
      <c r="BN6" s="36">
        <f t="shared" si="7"/>
        <v>1183.92</v>
      </c>
      <c r="BO6" s="35" t="str">
        <f>IF(BO7="","",IF(BO7="-","【-】","【"&amp;SUBSTITUTE(TEXT(BO7,"#,##0.00"),"-","△")&amp;"】"))</f>
        <v>【1,084.05】</v>
      </c>
      <c r="BP6" s="36">
        <f>IF(BP7="",NA(),BP7)</f>
        <v>29.52</v>
      </c>
      <c r="BQ6" s="36">
        <f t="shared" ref="BQ6:BY6" si="8">IF(BQ7="",NA(),BQ7)</f>
        <v>22.07</v>
      </c>
      <c r="BR6" s="36">
        <f t="shared" si="8"/>
        <v>24.56</v>
      </c>
      <c r="BS6" s="36">
        <f t="shared" si="8"/>
        <v>18.27</v>
      </c>
      <c r="BT6" s="36">
        <f t="shared" si="8"/>
        <v>16.329999999999998</v>
      </c>
      <c r="BU6" s="36">
        <f t="shared" si="8"/>
        <v>22.67</v>
      </c>
      <c r="BV6" s="36">
        <f t="shared" si="8"/>
        <v>37.92</v>
      </c>
      <c r="BW6" s="36">
        <f t="shared" si="8"/>
        <v>40.89</v>
      </c>
      <c r="BX6" s="36">
        <f t="shared" si="8"/>
        <v>41.25</v>
      </c>
      <c r="BY6" s="36">
        <f t="shared" si="8"/>
        <v>42.5</v>
      </c>
      <c r="BZ6" s="35" t="str">
        <f>IF(BZ7="","",IF(BZ7="-","【-】","【"&amp;SUBSTITUTE(TEXT(BZ7,"#,##0.00"),"-","△")&amp;"】"))</f>
        <v>【53.46】</v>
      </c>
      <c r="CA6" s="36">
        <f>IF(CA7="",NA(),CA7)</f>
        <v>426.83</v>
      </c>
      <c r="CB6" s="36">
        <f t="shared" ref="CB6:CJ6" si="9">IF(CB7="",NA(),CB7)</f>
        <v>572.72</v>
      </c>
      <c r="CC6" s="36">
        <f t="shared" si="9"/>
        <v>534.4</v>
      </c>
      <c r="CD6" s="36">
        <f t="shared" si="9"/>
        <v>706.24</v>
      </c>
      <c r="CE6" s="36">
        <f t="shared" si="9"/>
        <v>863.76</v>
      </c>
      <c r="CF6" s="36">
        <f t="shared" si="9"/>
        <v>789.62</v>
      </c>
      <c r="CG6" s="36">
        <f t="shared" si="9"/>
        <v>423.18</v>
      </c>
      <c r="CH6" s="36">
        <f t="shared" si="9"/>
        <v>383.2</v>
      </c>
      <c r="CI6" s="36">
        <f t="shared" si="9"/>
        <v>383.25</v>
      </c>
      <c r="CJ6" s="36">
        <f t="shared" si="9"/>
        <v>377.72</v>
      </c>
      <c r="CK6" s="35" t="str">
        <f>IF(CK7="","",IF(CK7="-","【-】","【"&amp;SUBSTITUTE(TEXT(CK7,"#,##0.00"),"-","△")&amp;"】"))</f>
        <v>【300.47】</v>
      </c>
      <c r="CL6" s="36">
        <f>IF(CL7="",NA(),CL7)</f>
        <v>41.74</v>
      </c>
      <c r="CM6" s="36">
        <f t="shared" ref="CM6:CU6" si="10">IF(CM7="",NA(),CM7)</f>
        <v>44.56</v>
      </c>
      <c r="CN6" s="36">
        <f t="shared" si="10"/>
        <v>41.72</v>
      </c>
      <c r="CO6" s="36">
        <f t="shared" si="10"/>
        <v>37.26</v>
      </c>
      <c r="CP6" s="36">
        <f t="shared" si="10"/>
        <v>30.81</v>
      </c>
      <c r="CQ6" s="36">
        <f t="shared" si="10"/>
        <v>48.7</v>
      </c>
      <c r="CR6" s="36">
        <f t="shared" si="10"/>
        <v>46.9</v>
      </c>
      <c r="CS6" s="36">
        <f t="shared" si="10"/>
        <v>47.95</v>
      </c>
      <c r="CT6" s="36">
        <f t="shared" si="10"/>
        <v>48.26</v>
      </c>
      <c r="CU6" s="36">
        <f t="shared" si="10"/>
        <v>48.01</v>
      </c>
      <c r="CV6" s="35" t="str">
        <f>IF(CV7="","",IF(CV7="-","【-】","【"&amp;SUBSTITUTE(TEXT(CV7,"#,##0.00"),"-","△")&amp;"】"))</f>
        <v>【54.90】</v>
      </c>
      <c r="CW6" s="36">
        <f>IF(CW7="",NA(),CW7)</f>
        <v>74.08</v>
      </c>
      <c r="CX6" s="36">
        <f t="shared" ref="CX6:DF6" si="11">IF(CX7="",NA(),CX7)</f>
        <v>67.95</v>
      </c>
      <c r="CY6" s="36">
        <f t="shared" si="11"/>
        <v>67.849999999999994</v>
      </c>
      <c r="CZ6" s="36">
        <f t="shared" si="11"/>
        <v>60.55</v>
      </c>
      <c r="DA6" s="36">
        <f t="shared" si="11"/>
        <v>63.03</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1.35</v>
      </c>
      <c r="EE6" s="36">
        <f t="shared" ref="EE6:EM6" si="14">IF(EE7="",NA(),EE7)</f>
        <v>1.8</v>
      </c>
      <c r="EF6" s="36">
        <f t="shared" si="14"/>
        <v>0.9</v>
      </c>
      <c r="EG6" s="36">
        <f t="shared" si="14"/>
        <v>1.33</v>
      </c>
      <c r="EH6" s="36">
        <f t="shared" si="14"/>
        <v>1.03</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102091</v>
      </c>
      <c r="D7" s="38">
        <v>47</v>
      </c>
      <c r="E7" s="38">
        <v>1</v>
      </c>
      <c r="F7" s="38">
        <v>0</v>
      </c>
      <c r="G7" s="38">
        <v>0</v>
      </c>
      <c r="H7" s="38" t="s">
        <v>96</v>
      </c>
      <c r="I7" s="38" t="s">
        <v>97</v>
      </c>
      <c r="J7" s="38" t="s">
        <v>98</v>
      </c>
      <c r="K7" s="38" t="s">
        <v>99</v>
      </c>
      <c r="L7" s="38" t="s">
        <v>100</v>
      </c>
      <c r="M7" s="38" t="s">
        <v>101</v>
      </c>
      <c r="N7" s="39" t="s">
        <v>102</v>
      </c>
      <c r="O7" s="39" t="s">
        <v>103</v>
      </c>
      <c r="P7" s="39">
        <v>0.83</v>
      </c>
      <c r="Q7" s="39">
        <v>2200</v>
      </c>
      <c r="R7" s="39">
        <v>65117</v>
      </c>
      <c r="S7" s="39">
        <v>180.29</v>
      </c>
      <c r="T7" s="39">
        <v>361.18</v>
      </c>
      <c r="U7" s="39">
        <v>541</v>
      </c>
      <c r="V7" s="39">
        <v>11.99</v>
      </c>
      <c r="W7" s="39">
        <v>45.12</v>
      </c>
      <c r="X7" s="39">
        <v>65.209999999999994</v>
      </c>
      <c r="Y7" s="39">
        <v>76.239999999999995</v>
      </c>
      <c r="Z7" s="39">
        <v>71.17</v>
      </c>
      <c r="AA7" s="39">
        <v>66.5</v>
      </c>
      <c r="AB7" s="39">
        <v>72.39</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931.63</v>
      </c>
      <c r="BF7" s="39">
        <v>988.12</v>
      </c>
      <c r="BG7" s="39">
        <v>971.34</v>
      </c>
      <c r="BH7" s="39">
        <v>1173.4100000000001</v>
      </c>
      <c r="BI7" s="39">
        <v>1157.8</v>
      </c>
      <c r="BJ7" s="39">
        <v>1510.14</v>
      </c>
      <c r="BK7" s="39">
        <v>1595.62</v>
      </c>
      <c r="BL7" s="39">
        <v>1302.33</v>
      </c>
      <c r="BM7" s="39">
        <v>1274.21</v>
      </c>
      <c r="BN7" s="39">
        <v>1183.92</v>
      </c>
      <c r="BO7" s="39">
        <v>1084.05</v>
      </c>
      <c r="BP7" s="39">
        <v>29.52</v>
      </c>
      <c r="BQ7" s="39">
        <v>22.07</v>
      </c>
      <c r="BR7" s="39">
        <v>24.56</v>
      </c>
      <c r="BS7" s="39">
        <v>18.27</v>
      </c>
      <c r="BT7" s="39">
        <v>16.329999999999998</v>
      </c>
      <c r="BU7" s="39">
        <v>22.67</v>
      </c>
      <c r="BV7" s="39">
        <v>37.92</v>
      </c>
      <c r="BW7" s="39">
        <v>40.89</v>
      </c>
      <c r="BX7" s="39">
        <v>41.25</v>
      </c>
      <c r="BY7" s="39">
        <v>42.5</v>
      </c>
      <c r="BZ7" s="39">
        <v>53.46</v>
      </c>
      <c r="CA7" s="39">
        <v>426.83</v>
      </c>
      <c r="CB7" s="39">
        <v>572.72</v>
      </c>
      <c r="CC7" s="39">
        <v>534.4</v>
      </c>
      <c r="CD7" s="39">
        <v>706.24</v>
      </c>
      <c r="CE7" s="39">
        <v>863.76</v>
      </c>
      <c r="CF7" s="39">
        <v>789.62</v>
      </c>
      <c r="CG7" s="39">
        <v>423.18</v>
      </c>
      <c r="CH7" s="39">
        <v>383.2</v>
      </c>
      <c r="CI7" s="39">
        <v>383.25</v>
      </c>
      <c r="CJ7" s="39">
        <v>377.72</v>
      </c>
      <c r="CK7" s="39">
        <v>300.47000000000003</v>
      </c>
      <c r="CL7" s="39">
        <v>41.74</v>
      </c>
      <c r="CM7" s="39">
        <v>44.56</v>
      </c>
      <c r="CN7" s="39">
        <v>41.72</v>
      </c>
      <c r="CO7" s="39">
        <v>37.26</v>
      </c>
      <c r="CP7" s="39">
        <v>30.81</v>
      </c>
      <c r="CQ7" s="39">
        <v>48.7</v>
      </c>
      <c r="CR7" s="39">
        <v>46.9</v>
      </c>
      <c r="CS7" s="39">
        <v>47.95</v>
      </c>
      <c r="CT7" s="39">
        <v>48.26</v>
      </c>
      <c r="CU7" s="39">
        <v>48.01</v>
      </c>
      <c r="CV7" s="39">
        <v>54.9</v>
      </c>
      <c r="CW7" s="39">
        <v>74.08</v>
      </c>
      <c r="CX7" s="39">
        <v>67.95</v>
      </c>
      <c r="CY7" s="39">
        <v>67.849999999999994</v>
      </c>
      <c r="CZ7" s="39">
        <v>60.55</v>
      </c>
      <c r="DA7" s="39">
        <v>63.03</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1.35</v>
      </c>
      <c r="EE7" s="39">
        <v>1.8</v>
      </c>
      <c r="EF7" s="39">
        <v>0.9</v>
      </c>
      <c r="EG7" s="39">
        <v>1.33</v>
      </c>
      <c r="EH7" s="39">
        <v>1.03</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2021-01-20T09:46:47Z</cp:lastPrinted>
  <dcterms:created xsi:type="dcterms:W3CDTF">2020-12-04T02:19:29Z</dcterms:created>
  <dcterms:modified xsi:type="dcterms:W3CDTF">2021-02-10T10:45:15Z</dcterms:modified>
  <cp:category/>
</cp:coreProperties>
</file>