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S-sichousonka02\地方債係\210-公営企業決算調査\02公営企業決算（法適用・全体とりまとめ）\R02(R01調査)\50_経営比較分析表\03 各団体回答\10○富岡市\"/>
    </mc:Choice>
  </mc:AlternateContent>
  <xr:revisionPtr revIDLastSave="0" documentId="13_ncr:1_{533D3E18-1875-4DBF-BF64-43FE0CC92C7E}" xr6:coauthVersionLast="36" xr6:coauthVersionMax="36" xr10:uidLastSave="{00000000-0000-0000-0000-000000000000}"/>
  <workbookProtection workbookAlgorithmName="SHA-512" workbookHashValue="IsSmaKRZ87/gsgLnUlucpylG1Bqr4jNlmQbllJYtCwAku2Ur3iGwVEmJXQBiNJUYzogsrUi4m677yguPStnBdw==" workbookSaltValue="jG7z8WYk+dAeDZsJSxJRZA==" workbookSpinCount="100000" lockStructure="1"/>
  <bookViews>
    <workbookView xWindow="0" yWindow="0" windowWidth="15360" windowHeight="7632"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S6" i="5"/>
  <c r="AL8" i="4" s="1"/>
  <c r="R6" i="5"/>
  <c r="Q6" i="5"/>
  <c r="P6" i="5"/>
  <c r="P10" i="4" s="1"/>
  <c r="O6" i="5"/>
  <c r="I10" i="4" s="1"/>
  <c r="N6" i="5"/>
  <c r="M6" i="5"/>
  <c r="AD8" i="4" s="1"/>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H85" i="4"/>
  <c r="G85" i="4"/>
  <c r="F85" i="4"/>
  <c r="E85" i="4"/>
  <c r="AL10" i="4"/>
  <c r="AD10" i="4"/>
  <c r="W10" i="4"/>
  <c r="B10" i="4"/>
  <c r="BB8" i="4"/>
  <c r="AT8" i="4"/>
  <c r="W8" i="4"/>
  <c r="I8" i="4"/>
  <c r="B8" i="4"/>
  <c r="B6" i="4"/>
</calcChain>
</file>

<file path=xl/sharedStrings.xml><?xml version="1.0" encoding="utf-8"?>
<sst xmlns="http://schemas.openxmlformats.org/spreadsheetml/2006/main" count="325" uniqueCount="117">
  <si>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</si>
  <si>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</si>
  <si>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</si>
  <si>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</si>
  <si>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</si>
  <si>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</si>
  <si>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</si>
  <si>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</si>
  <si>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</si>
  <si>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</si>
  <si>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</si>
  <si>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</si>
  <si>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</si>
  <si>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</si>
  <si>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</si>
  <si>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</si>
  <si>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</si>
  <si>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</si>
  <si>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</si>
  <si>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</si>
  <si>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</si>
  <si>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</si>
  <si>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</si>
  <si>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</si>
  <si>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</si>
  <si>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</si>
  <si>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</si>
  <si>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</si>
  <si>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</si>
  <si>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</si>
  <si>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</si>
  <si>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</si>
  <si>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</si>
  <si>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</si>
  <si>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</si>
  <si>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</si>
  <si>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</si>
  <si>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</si>
  <si>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</si>
  <si>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</si>
  <si>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</si>
  <si>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</si>
  <si>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</si>
  <si>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</si>
  <si>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</si>
  <si>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</si>
  <si>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</si>
  <si>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</si>
  <si>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</si>
  <si>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</si>
  <si>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</si>
  <si>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</si>
  <si>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</si>
  <si>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</si>
  <si>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</si>
  <si>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</si>
  <si>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</si>
  <si>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</si>
  <si>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</si>
  <si>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</si>
  <si>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</si>
  <si>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</si>
  <si>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</si>
  <si>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</si>
  <si>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</si>
  <si>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</si>
  <si>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</si>
  <si>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</si>
  <si>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</si>
  <si>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</si>
  <si>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</si>
  <si>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</si>
  <si>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</si>
  <si>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</si>
  <si>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</si>
  <si>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</si>
  <si>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</si>
  <si>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</si>
  <si>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</si>
  <si>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</si>
  <si>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</si>
  <si>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</si>
  <si>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</si>
  <si>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</si>
  <si>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</si>
  <si>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</si>
  <si>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</si>
  <si>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</si>
  <si>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</si>
  <si>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</si>
  <si>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</si>
  <si>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</si>
  <si>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</si>
  <si>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</si>
  <si>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</si>
  <si>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</si>
  <si>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富岡市</t>
  </si>
  <si>
    <t>法適用</t>
  </si>
  <si>
    <t>下水道事業</t>
  </si>
  <si>
    <t>特定地域生活排水処理</t>
  </si>
  <si>
    <t>K3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</si>
  <si>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</si>
  <si>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</si>
  <si>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</si>
  <si>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</si>
  <si>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</si>
  <si>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</si>
  <si>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</si>
  <si>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</si>
  <si>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</si>
  <si>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</si>
  <si>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</si>
  <si>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</si>
  <si>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</si>
  <si>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排水ポンプ、ブロアは劣化の予兆が測れないため、対策周期（目標耐用年数）を決める必要があります。また、保守点検、清掃を定期的に実施し故障を未然に防ぐようサービスの提供を行っています。</t>
    <phoneticPr fontId="4"/>
  </si>
  <si>
    <t>①収益的収支比率は100％を超えていますが、一時借入金を充てた結果によるものであるため、収入確保のための取組みが必要です。
③流動比率が全国平均を大きく下回っています。現金預金確保のため、経費削減や水洗化率の向上に努める必要があります。
④企業債償還費用は、一般会計繰入金に依存しています。計画的に償還を行い残高の減少に努める必要があります。
⑤経費回収率は、全国平均及び類似団体平均値を上回り高い水準と言えます。今後も、汚水処理費用の削減のための方策を検討していきます。
⑥汚水処理原価は全国平均を大きく下回っています。現在、年間180基ペースで浄化槽設置をしていますので、今後、維持管理費の増加が見込まれますが、暫くは平均値を下回ることが予想されます。また、事業開始後13年が経ち、初期に設置した浄化槽は不具合が発生する可能性が高くなるので、今後、修繕費用等の増加が予想されます。そのため、今まで以上に維持管理経費の削減に努める必要があります。
⑦施設利用率は平均値を上回っています。今後も施設利用率の向上を図っていきます。
⑧水洗化率は100％です。今後も、汚水処理人口の増加を図っていきます。
　以上のことから、健全経営を続けるため、市設置型浄化槽の個人譲渡の検討を含めた経営改善に向けた取り組みが必要です。</t>
    <rPh sb="14" eb="15">
      <t>コ</t>
    </rPh>
    <rPh sb="22" eb="24">
      <t>イチジ</t>
    </rPh>
    <rPh sb="24" eb="26">
      <t>カリイレ</t>
    </rPh>
    <rPh sb="26" eb="27">
      <t>キン</t>
    </rPh>
    <rPh sb="28" eb="29">
      <t>ア</t>
    </rPh>
    <rPh sb="31" eb="33">
      <t>ケッカ</t>
    </rPh>
    <rPh sb="44" eb="46">
      <t>シュウニュウ</t>
    </rPh>
    <rPh sb="46" eb="48">
      <t>カクホ</t>
    </rPh>
    <rPh sb="52" eb="54">
      <t>トリク</t>
    </rPh>
    <rPh sb="56" eb="58">
      <t>ヒツヨウ</t>
    </rPh>
    <rPh sb="521" eb="522">
      <t>シ</t>
    </rPh>
    <rPh sb="522" eb="525">
      <t>セッチガタ</t>
    </rPh>
    <rPh sb="525" eb="528">
      <t>ジョウカソウ</t>
    </rPh>
    <rPh sb="529" eb="531">
      <t>コジン</t>
    </rPh>
    <rPh sb="531" eb="533">
      <t>ジョウト</t>
    </rPh>
    <rPh sb="534" eb="536">
      <t>ケントウ</t>
    </rPh>
    <rPh sb="537" eb="538">
      <t>フク</t>
    </rPh>
    <phoneticPr fontId="4"/>
  </si>
  <si>
    <t>(1)令和元年度より地方公営企業法の全部を適用しています。
(2)少子高齢化、人口減少、施設老朽化等経営環境が厳しさを増す中、サービスの安定的な継続のために今まで以上の経営改善（料金収入の確保、汚水処理費用の削減）が必要です。
(3)公営企業会計への移行により一層の経営状況の明確化を図ります。さらに、効率的・機動的な資産管理など経営の自由度の向上及び住民ニーズへの迅速な対応やサービスの向上を図ります。</t>
    <rPh sb="3" eb="5">
      <t>レイワ</t>
    </rPh>
    <rPh sb="5" eb="7">
      <t>ガンネン</t>
    </rPh>
    <rPh sb="7" eb="8">
      <t>ド</t>
    </rPh>
    <rPh sb="10" eb="17">
      <t>チホウコウエイキギョウホウ</t>
    </rPh>
    <rPh sb="18" eb="20">
      <t>ゼンブ</t>
    </rPh>
    <rPh sb="21" eb="23">
      <t>テキヨウ</t>
    </rPh>
    <rPh sb="33" eb="35">
      <t>ショウシ</t>
    </rPh>
    <rPh sb="35" eb="38">
      <t>コウレイカ</t>
    </rPh>
    <rPh sb="89" eb="91">
      <t>リョウキン</t>
    </rPh>
    <rPh sb="91" eb="93">
      <t>シュウニュウ</t>
    </rPh>
    <rPh sb="94" eb="96">
      <t>カクホ</t>
    </rPh>
    <rPh sb="97" eb="99">
      <t>オスイ</t>
    </rPh>
    <rPh sb="99" eb="101">
      <t>ショリ</t>
    </rPh>
    <rPh sb="101" eb="103">
      <t>ヒヨウ</t>
    </rPh>
    <rPh sb="104" eb="106">
      <t>サクゲン</t>
    </rPh>
    <rPh sb="125" eb="127">
      <t>イコウ</t>
    </rPh>
    <rPh sb="130" eb="132">
      <t>イッソウ</t>
    </rPh>
    <rPh sb="133" eb="135">
      <t>ケイエイ</t>
    </rPh>
    <rPh sb="135" eb="137">
      <t>ジョウキョウ</t>
    </rPh>
    <rPh sb="138" eb="140">
      <t>メイカク</t>
    </rPh>
    <rPh sb="140" eb="141">
      <t>カ</t>
    </rPh>
    <rPh sb="142" eb="143">
      <t>ハカ</t>
    </rPh>
    <rPh sb="151" eb="154">
      <t>コウリツテキ</t>
    </rPh>
    <rPh sb="155" eb="158">
      <t>キドウテキ</t>
    </rPh>
    <rPh sb="159" eb="161">
      <t>シサン</t>
    </rPh>
    <rPh sb="161" eb="163">
      <t>カンリ</t>
    </rPh>
    <rPh sb="165" eb="167">
      <t>ケイエイ</t>
    </rPh>
    <rPh sb="168" eb="171">
      <t>ジユウド</t>
    </rPh>
    <rPh sb="172" eb="174">
      <t>コウジョウ</t>
    </rPh>
    <rPh sb="174" eb="175">
      <t>オヨ</t>
    </rPh>
    <rPh sb="176" eb="178">
      <t>ジュウミン</t>
    </rPh>
    <rPh sb="183" eb="185">
      <t>ジンソク</t>
    </rPh>
    <rPh sb="186" eb="188">
      <t>タイオウ</t>
    </rPh>
    <rPh sb="194" eb="196">
      <t>コウジョウ</t>
    </rPh>
    <rPh sb="197" eb="198">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</si>
</sst>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7" xfId="0" applyFont="1" applyFill="1" applyBorder="1" applyAlignment="1" applyProtection="1">
      <alignment horizontal="left" vertical="top" wrapText="1"/>
      <protection locked="0"/>
    </xf>
    <xf numFmtId="0" fontId="5" fillId="0" borderId="8"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9" xfId="0" applyFont="1" applyFill="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7D4-479E-9B80-4D7FED3ECE7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47D4-479E-9B80-4D7FED3ECE7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0</c:v>
                </c:pt>
                <c:pt idx="4">
                  <c:v>109.73</c:v>
                </c:pt>
              </c:numCache>
            </c:numRef>
          </c:val>
          <c:extLst>
            <c:ext xmlns:c16="http://schemas.microsoft.com/office/drawing/2014/chart" uri="{C3380CC4-5D6E-409C-BE32-E72D297353CC}">
              <c16:uniqueId val="{00000000-F1DA-44DF-B9F5-AAD1F949D43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93.76</c:v>
                </c:pt>
              </c:numCache>
            </c:numRef>
          </c:val>
          <c:smooth val="0"/>
          <c:extLst>
            <c:ext xmlns:c16="http://schemas.microsoft.com/office/drawing/2014/chart" uri="{C3380CC4-5D6E-409C-BE32-E72D297353CC}">
              <c16:uniqueId val="{00000001-F1DA-44DF-B9F5-AAD1F949D43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0</c:v>
                </c:pt>
                <c:pt idx="4">
                  <c:v>3.55</c:v>
                </c:pt>
              </c:numCache>
            </c:numRef>
          </c:val>
          <c:extLst>
            <c:ext xmlns:c16="http://schemas.microsoft.com/office/drawing/2014/chart" uri="{C3380CC4-5D6E-409C-BE32-E72D297353CC}">
              <c16:uniqueId val="{00000000-6AD2-40A5-90B5-225CCDE01E6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16.63</c:v>
                </c:pt>
              </c:numCache>
            </c:numRef>
          </c:val>
          <c:smooth val="0"/>
          <c:extLst>
            <c:ext xmlns:c16="http://schemas.microsoft.com/office/drawing/2014/chart" uri="{C3380CC4-5D6E-409C-BE32-E72D297353CC}">
              <c16:uniqueId val="{00000001-6AD2-40A5-90B5-225CCDE01E6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3A2-458A-97D9-001073B518D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23A2-458A-97D9-001073B518D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03D8-423A-9CBB-1875A894DB5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173.09</c:v>
                </c:pt>
              </c:numCache>
            </c:numRef>
          </c:val>
          <c:smooth val="0"/>
          <c:extLst>
            <c:ext xmlns:c16="http://schemas.microsoft.com/office/drawing/2014/chart" uri="{C3380CC4-5D6E-409C-BE32-E72D297353CC}">
              <c16:uniqueId val="{00000001-03D8-423A-9CBB-1875A894DB5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0</c:v>
                </c:pt>
                <c:pt idx="4">
                  <c:v>107.94</c:v>
                </c:pt>
              </c:numCache>
            </c:numRef>
          </c:val>
          <c:extLst>
            <c:ext xmlns:c16="http://schemas.microsoft.com/office/drawing/2014/chart" uri="{C3380CC4-5D6E-409C-BE32-E72D297353CC}">
              <c16:uniqueId val="{00000000-E6FF-4C43-813F-66EAAD4C054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117.39</c:v>
                </c:pt>
              </c:numCache>
            </c:numRef>
          </c:val>
          <c:smooth val="0"/>
          <c:extLst>
            <c:ext xmlns:c16="http://schemas.microsoft.com/office/drawing/2014/chart" uri="{C3380CC4-5D6E-409C-BE32-E72D297353CC}">
              <c16:uniqueId val="{00000001-E6FF-4C43-813F-66EAAD4C054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134.84</c:v>
                </c:pt>
              </c:numCache>
            </c:numRef>
          </c:val>
          <c:extLst>
            <c:ext xmlns:c16="http://schemas.microsoft.com/office/drawing/2014/chart" uri="{C3380CC4-5D6E-409C-BE32-E72D297353CC}">
              <c16:uniqueId val="{00000000-F841-4F55-B520-89D485D371D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421.25</c:v>
                </c:pt>
              </c:numCache>
            </c:numRef>
          </c:val>
          <c:smooth val="0"/>
          <c:extLst>
            <c:ext xmlns:c16="http://schemas.microsoft.com/office/drawing/2014/chart" uri="{C3380CC4-5D6E-409C-BE32-E72D297353CC}">
              <c16:uniqueId val="{00000001-F841-4F55-B520-89D485D371D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0</c:v>
                </c:pt>
                <c:pt idx="4">
                  <c:v>79.39</c:v>
                </c:pt>
              </c:numCache>
            </c:numRef>
          </c:val>
          <c:extLst>
            <c:ext xmlns:c16="http://schemas.microsoft.com/office/drawing/2014/chart" uri="{C3380CC4-5D6E-409C-BE32-E72D297353CC}">
              <c16:uniqueId val="{00000000-EAA9-4B3C-855E-8703442EE0D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53.23</c:v>
                </c:pt>
              </c:numCache>
            </c:numRef>
          </c:val>
          <c:smooth val="0"/>
          <c:extLst>
            <c:ext xmlns:c16="http://schemas.microsoft.com/office/drawing/2014/chart" uri="{C3380CC4-5D6E-409C-BE32-E72D297353CC}">
              <c16:uniqueId val="{00000001-EAA9-4B3C-855E-8703442EE0D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0</c:v>
                </c:pt>
                <c:pt idx="4">
                  <c:v>228.1</c:v>
                </c:pt>
              </c:numCache>
            </c:numRef>
          </c:val>
          <c:extLst>
            <c:ext xmlns:c16="http://schemas.microsoft.com/office/drawing/2014/chart" uri="{C3380CC4-5D6E-409C-BE32-E72D297353CC}">
              <c16:uniqueId val="{00000000-E2E6-4D59-8F45-20A232D1F0B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283.3</c:v>
                </c:pt>
              </c:numCache>
            </c:numRef>
          </c:val>
          <c:smooth val="0"/>
          <c:extLst>
            <c:ext xmlns:c16="http://schemas.microsoft.com/office/drawing/2014/chart" uri="{C3380CC4-5D6E-409C-BE32-E72D297353CC}">
              <c16:uniqueId val="{00000001-E2E6-4D59-8F45-20A232D1F0B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62.82</c:v>
                </c:pt>
              </c:numCache>
            </c:numRef>
          </c:val>
          <c:extLst>
            <c:ext xmlns:c16="http://schemas.microsoft.com/office/drawing/2014/chart" uri="{C3380CC4-5D6E-409C-BE32-E72D297353CC}">
              <c16:uniqueId val="{00000000-6B05-4014-ADA5-C03DAE1CAB9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55.96</c:v>
                </c:pt>
              </c:numCache>
            </c:numRef>
          </c:val>
          <c:smooth val="0"/>
          <c:extLst>
            <c:ext xmlns:c16="http://schemas.microsoft.com/office/drawing/2014/chart" uri="{C3380CC4-5D6E-409C-BE32-E72D297353CC}">
              <c16:uniqueId val="{00000001-6B05-4014-ADA5-C03DAE1CAB9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0</c:v>
                </c:pt>
                <c:pt idx="4">
                  <c:v>100</c:v>
                </c:pt>
              </c:numCache>
            </c:numRef>
          </c:val>
          <c:extLst>
            <c:ext xmlns:c16="http://schemas.microsoft.com/office/drawing/2014/chart" uri="{C3380CC4-5D6E-409C-BE32-E72D297353CC}">
              <c16:uniqueId val="{00000000-E7EC-4951-B435-3F98EE5975E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60.12</c:v>
                </c:pt>
              </c:numCache>
            </c:numRef>
          </c:val>
          <c:smooth val="0"/>
          <c:extLst>
            <c:ext xmlns:c16="http://schemas.microsoft.com/office/drawing/2014/chart" uri="{C3380CC4-5D6E-409C-BE32-E72D297353CC}">
              <c16:uniqueId val="{00000001-E7EC-4951-B435-3F98EE5975E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【144.21】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【103.18】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view="pageBreakPreview" zoomScale="60" zoomScaleNormal="9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5" t="str">
        <f>データ!H6</f>
        <v>群馬県　富岡市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2">
      <c r="A8" s="2"/>
      <c r="B8" s="72" t="str">
        <f>データ!I6</f>
        <v>法適用</v>
      </c>
      <c r="C8" s="72"/>
      <c r="D8" s="72"/>
      <c r="E8" s="72"/>
      <c r="F8" s="72"/>
      <c r="G8" s="72"/>
      <c r="H8" s="72"/>
      <c r="I8" s="72" t="str">
        <f>データ!J6</f>
        <v>下水道事業</v>
      </c>
      <c r="J8" s="72"/>
      <c r="K8" s="72"/>
      <c r="L8" s="72"/>
      <c r="M8" s="72"/>
      <c r="N8" s="72"/>
      <c r="O8" s="72"/>
      <c r="P8" s="72" t="str">
        <f>データ!K6</f>
        <v>特定地域生活排水処理</v>
      </c>
      <c r="Q8" s="72"/>
      <c r="R8" s="72"/>
      <c r="S8" s="72"/>
      <c r="T8" s="72"/>
      <c r="U8" s="72"/>
      <c r="V8" s="72"/>
      <c r="W8" s="72" t="str">
        <f>データ!L6</f>
        <v>K3</v>
      </c>
      <c r="X8" s="72"/>
      <c r="Y8" s="72"/>
      <c r="Z8" s="72"/>
      <c r="AA8" s="72"/>
      <c r="AB8" s="72"/>
      <c r="AC8" s="72"/>
      <c r="AD8" s="73" t="str">
        <f>データ!$M$6</f>
        <v>非設置</v>
      </c>
      <c r="AE8" s="73"/>
      <c r="AF8" s="73"/>
      <c r="AG8" s="73"/>
      <c r="AH8" s="73"/>
      <c r="AI8" s="73"/>
      <c r="AJ8" s="73"/>
      <c r="AK8" s="3"/>
      <c r="AL8" s="69">
        <f>データ!S6</f>
        <v>48276</v>
      </c>
      <c r="AM8" s="69"/>
      <c r="AN8" s="69"/>
      <c r="AO8" s="69"/>
      <c r="AP8" s="69"/>
      <c r="AQ8" s="69"/>
      <c r="AR8" s="69"/>
      <c r="AS8" s="69"/>
      <c r="AT8" s="68">
        <f>データ!T6</f>
        <v>122.85</v>
      </c>
      <c r="AU8" s="68"/>
      <c r="AV8" s="68"/>
      <c r="AW8" s="68"/>
      <c r="AX8" s="68"/>
      <c r="AY8" s="68"/>
      <c r="AZ8" s="68"/>
      <c r="BA8" s="68"/>
      <c r="BB8" s="68">
        <f>データ!U6</f>
        <v>392.97</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2">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2">
      <c r="A10" s="2"/>
      <c r="B10" s="68" t="str">
        <f>データ!N6</f>
        <v>-</v>
      </c>
      <c r="C10" s="68"/>
      <c r="D10" s="68"/>
      <c r="E10" s="68"/>
      <c r="F10" s="68"/>
      <c r="G10" s="68"/>
      <c r="H10" s="68"/>
      <c r="I10" s="68">
        <f>データ!O6</f>
        <v>80.63</v>
      </c>
      <c r="J10" s="68"/>
      <c r="K10" s="68"/>
      <c r="L10" s="68"/>
      <c r="M10" s="68"/>
      <c r="N10" s="68"/>
      <c r="O10" s="68"/>
      <c r="P10" s="68">
        <f>データ!P6</f>
        <v>10.47</v>
      </c>
      <c r="Q10" s="68"/>
      <c r="R10" s="68"/>
      <c r="S10" s="68"/>
      <c r="T10" s="68"/>
      <c r="U10" s="68"/>
      <c r="V10" s="68"/>
      <c r="W10" s="68">
        <f>データ!Q6</f>
        <v>100</v>
      </c>
      <c r="X10" s="68"/>
      <c r="Y10" s="68"/>
      <c r="Z10" s="68"/>
      <c r="AA10" s="68"/>
      <c r="AB10" s="68"/>
      <c r="AC10" s="68"/>
      <c r="AD10" s="69">
        <f>データ!R6</f>
        <v>4180</v>
      </c>
      <c r="AE10" s="69"/>
      <c r="AF10" s="69"/>
      <c r="AG10" s="69"/>
      <c r="AH10" s="69"/>
      <c r="AI10" s="69"/>
      <c r="AJ10" s="69"/>
      <c r="AK10" s="2"/>
      <c r="AL10" s="69">
        <f>データ!V6</f>
        <v>5033</v>
      </c>
      <c r="AM10" s="69"/>
      <c r="AN10" s="69"/>
      <c r="AO10" s="69"/>
      <c r="AP10" s="69"/>
      <c r="AQ10" s="69"/>
      <c r="AR10" s="69"/>
      <c r="AS10" s="69"/>
      <c r="AT10" s="68">
        <f>データ!W6</f>
        <v>117.61</v>
      </c>
      <c r="AU10" s="68"/>
      <c r="AV10" s="68"/>
      <c r="AW10" s="68"/>
      <c r="AX10" s="68"/>
      <c r="AY10" s="68"/>
      <c r="AZ10" s="68"/>
      <c r="BA10" s="68"/>
      <c r="BB10" s="68">
        <f>データ!X6</f>
        <v>42.79</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2">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115</v>
      </c>
      <c r="BM16" s="44"/>
      <c r="BN16" s="44"/>
      <c r="BO16" s="44"/>
      <c r="BP16" s="44"/>
      <c r="BQ16" s="44"/>
      <c r="BR16" s="44"/>
      <c r="BS16" s="44"/>
      <c r="BT16" s="44"/>
      <c r="BU16" s="44"/>
      <c r="BV16" s="44"/>
      <c r="BW16" s="44"/>
      <c r="BX16" s="44"/>
      <c r="BY16" s="44"/>
      <c r="BZ16" s="4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2">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2">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【95.06】</v>
      </c>
      <c r="F85" s="26" t="str">
        <f>データ!AT6</f>
        <v>【144.21】</v>
      </c>
      <c r="G85" s="26" t="str">
        <f>データ!BE6</f>
        <v>【103.18】</v>
      </c>
      <c r="H85" s="26" t="str">
        <f>データ!BP6</f>
        <v>【307.23】</v>
      </c>
      <c r="I85" s="26" t="str">
        <f>データ!CA6</f>
        <v>【59.98】</v>
      </c>
      <c r="J85" s="26" t="str">
        <f>データ!CL6</f>
        <v>【272.98】</v>
      </c>
      <c r="K85" s="26" t="str">
        <f>データ!CW6</f>
        <v>【58.71】</v>
      </c>
      <c r="L85" s="26" t="str">
        <f>データ!DH6</f>
        <v>【79.51】</v>
      </c>
      <c r="M85" s="26" t="str">
        <f>データ!DS6</f>
        <v>【20.31】</v>
      </c>
      <c r="N85" s="26" t="str">
        <f>データ!ED6</f>
        <v>【-】</v>
      </c>
      <c r="O85" s="26" t="str">
        <f>データ!EO6</f>
        <v>【-】</v>
      </c>
    </row>
  </sheetData>
  <sheetProtection algorithmName="SHA-512" hashValue="9WjsMoBd/upFcAo1XdoHE//E7wwY83QUQire2G8nXl0ev3gs5tuZdY1vCM2nDwB2/SqZG7LXZyKZ+30h9d4Fow==" saltValue="7MO0R2ClyPBBpM2zZn2/n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2">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
      <c r="A6" s="28" t="s">
        <v>95</v>
      </c>
      <c r="B6" s="33">
        <f>B7</f>
        <v>2019</v>
      </c>
      <c r="C6" s="33">
        <f t="shared" ref="C6:X6" si="3">C7</f>
        <v>102105</v>
      </c>
      <c r="D6" s="33">
        <f t="shared" si="3"/>
        <v>46</v>
      </c>
      <c r="E6" s="33">
        <f t="shared" si="3"/>
        <v>18</v>
      </c>
      <c r="F6" s="33">
        <f t="shared" si="3"/>
        <v>0</v>
      </c>
      <c r="G6" s="33">
        <f t="shared" si="3"/>
        <v>0</v>
      </c>
      <c r="H6" s="33" t="str">
        <f t="shared" si="3"/>
        <v>群馬県　富岡市</v>
      </c>
      <c r="I6" s="33" t="str">
        <f t="shared" si="3"/>
        <v>法適用</v>
      </c>
      <c r="J6" s="33" t="str">
        <f t="shared" si="3"/>
        <v>下水道事業</v>
      </c>
      <c r="K6" s="33" t="str">
        <f t="shared" si="3"/>
        <v>特定地域生活排水処理</v>
      </c>
      <c r="L6" s="33" t="str">
        <f t="shared" si="3"/>
        <v>K3</v>
      </c>
      <c r="M6" s="33" t="str">
        <f t="shared" si="3"/>
        <v>非設置</v>
      </c>
      <c r="N6" s="34" t="str">
        <f t="shared" si="3"/>
        <v>-</v>
      </c>
      <c r="O6" s="34">
        <f t="shared" si="3"/>
        <v>80.63</v>
      </c>
      <c r="P6" s="34">
        <f t="shared" si="3"/>
        <v>10.47</v>
      </c>
      <c r="Q6" s="34">
        <f t="shared" si="3"/>
        <v>100</v>
      </c>
      <c r="R6" s="34">
        <f t="shared" si="3"/>
        <v>4180</v>
      </c>
      <c r="S6" s="34">
        <f t="shared" si="3"/>
        <v>48276</v>
      </c>
      <c r="T6" s="34">
        <f t="shared" si="3"/>
        <v>122.85</v>
      </c>
      <c r="U6" s="34">
        <f t="shared" si="3"/>
        <v>392.97</v>
      </c>
      <c r="V6" s="34">
        <f t="shared" si="3"/>
        <v>5033</v>
      </c>
      <c r="W6" s="34">
        <f t="shared" si="3"/>
        <v>117.61</v>
      </c>
      <c r="X6" s="34">
        <f t="shared" si="3"/>
        <v>42.79</v>
      </c>
      <c r="Y6" s="35" t="str">
        <f>IF(Y7="",NA(),Y7)</f>
        <v>-</v>
      </c>
      <c r="Z6" s="35" t="str">
        <f t="shared" ref="Z6:AH6" si="4">IF(Z7="",NA(),Z7)</f>
        <v>-</v>
      </c>
      <c r="AA6" s="35" t="str">
        <f t="shared" si="4"/>
        <v>-</v>
      </c>
      <c r="AB6" s="35" t="str">
        <f t="shared" si="4"/>
        <v>-</v>
      </c>
      <c r="AC6" s="35">
        <f t="shared" si="4"/>
        <v>109.73</v>
      </c>
      <c r="AD6" s="35" t="str">
        <f t="shared" si="4"/>
        <v>-</v>
      </c>
      <c r="AE6" s="35" t="str">
        <f t="shared" si="4"/>
        <v>-</v>
      </c>
      <c r="AF6" s="35" t="str">
        <f t="shared" si="4"/>
        <v>-</v>
      </c>
      <c r="AG6" s="35" t="str">
        <f t="shared" si="4"/>
        <v>-</v>
      </c>
      <c r="AH6" s="35">
        <f t="shared" si="4"/>
        <v>93.76</v>
      </c>
      <c r="AI6" s="34" t="str">
        <f>IF(AI7="","",IF(AI7="-","【-】","【"&amp;SUBSTITUTE(TEXT(AI7,"#,##0.00"),"-","△")&amp;"】"))</f>
        <v>【95.06】</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173.09</v>
      </c>
      <c r="AT6" s="34" t="str">
        <f>IF(AT7="","",IF(AT7="-","【-】","【"&amp;SUBSTITUTE(TEXT(AT7,"#,##0.00"),"-","△")&amp;"】"))</f>
        <v>【144.21】</v>
      </c>
      <c r="AU6" s="35" t="str">
        <f>IF(AU7="",NA(),AU7)</f>
        <v>-</v>
      </c>
      <c r="AV6" s="35" t="str">
        <f t="shared" ref="AV6:BD6" si="6">IF(AV7="",NA(),AV7)</f>
        <v>-</v>
      </c>
      <c r="AW6" s="35" t="str">
        <f t="shared" si="6"/>
        <v>-</v>
      </c>
      <c r="AX6" s="35" t="str">
        <f t="shared" si="6"/>
        <v>-</v>
      </c>
      <c r="AY6" s="35">
        <f t="shared" si="6"/>
        <v>107.94</v>
      </c>
      <c r="AZ6" s="35" t="str">
        <f t="shared" si="6"/>
        <v>-</v>
      </c>
      <c r="BA6" s="35" t="str">
        <f t="shared" si="6"/>
        <v>-</v>
      </c>
      <c r="BB6" s="35" t="str">
        <f t="shared" si="6"/>
        <v>-</v>
      </c>
      <c r="BC6" s="35" t="str">
        <f t="shared" si="6"/>
        <v>-</v>
      </c>
      <c r="BD6" s="35">
        <f t="shared" si="6"/>
        <v>117.39</v>
      </c>
      <c r="BE6" s="34" t="str">
        <f>IF(BE7="","",IF(BE7="-","【-】","【"&amp;SUBSTITUTE(TEXT(BE7,"#,##0.00"),"-","△")&amp;"】"))</f>
        <v>【103.18】</v>
      </c>
      <c r="BF6" s="35" t="str">
        <f>IF(BF7="",NA(),BF7)</f>
        <v>-</v>
      </c>
      <c r="BG6" s="35" t="str">
        <f t="shared" ref="BG6:BO6" si="7">IF(BG7="",NA(),BG7)</f>
        <v>-</v>
      </c>
      <c r="BH6" s="35" t="str">
        <f t="shared" si="7"/>
        <v>-</v>
      </c>
      <c r="BI6" s="35" t="str">
        <f t="shared" si="7"/>
        <v>-</v>
      </c>
      <c r="BJ6" s="35">
        <f t="shared" si="7"/>
        <v>134.84</v>
      </c>
      <c r="BK6" s="35" t="str">
        <f t="shared" si="7"/>
        <v>-</v>
      </c>
      <c r="BL6" s="35" t="str">
        <f t="shared" si="7"/>
        <v>-</v>
      </c>
      <c r="BM6" s="35" t="str">
        <f t="shared" si="7"/>
        <v>-</v>
      </c>
      <c r="BN6" s="35" t="str">
        <f t="shared" si="7"/>
        <v>-</v>
      </c>
      <c r="BO6" s="35">
        <f t="shared" si="7"/>
        <v>421.25</v>
      </c>
      <c r="BP6" s="34" t="str">
        <f>IF(BP7="","",IF(BP7="-","【-】","【"&amp;SUBSTITUTE(TEXT(BP7,"#,##0.00"),"-","△")&amp;"】"))</f>
        <v>【307.23】</v>
      </c>
      <c r="BQ6" s="35" t="str">
        <f>IF(BQ7="",NA(),BQ7)</f>
        <v>-</v>
      </c>
      <c r="BR6" s="35" t="str">
        <f t="shared" ref="BR6:BZ6" si="8">IF(BR7="",NA(),BR7)</f>
        <v>-</v>
      </c>
      <c r="BS6" s="35" t="str">
        <f t="shared" si="8"/>
        <v>-</v>
      </c>
      <c r="BT6" s="35" t="str">
        <f t="shared" si="8"/>
        <v>-</v>
      </c>
      <c r="BU6" s="35">
        <f t="shared" si="8"/>
        <v>79.39</v>
      </c>
      <c r="BV6" s="35" t="str">
        <f t="shared" si="8"/>
        <v>-</v>
      </c>
      <c r="BW6" s="35" t="str">
        <f t="shared" si="8"/>
        <v>-</v>
      </c>
      <c r="BX6" s="35" t="str">
        <f t="shared" si="8"/>
        <v>-</v>
      </c>
      <c r="BY6" s="35" t="str">
        <f t="shared" si="8"/>
        <v>-</v>
      </c>
      <c r="BZ6" s="35">
        <f t="shared" si="8"/>
        <v>53.23</v>
      </c>
      <c r="CA6" s="34" t="str">
        <f>IF(CA7="","",IF(CA7="-","【-】","【"&amp;SUBSTITUTE(TEXT(CA7,"#,##0.00"),"-","△")&amp;"】"))</f>
        <v>【59.98】</v>
      </c>
      <c r="CB6" s="35" t="str">
        <f>IF(CB7="",NA(),CB7)</f>
        <v>-</v>
      </c>
      <c r="CC6" s="35" t="str">
        <f t="shared" ref="CC6:CK6" si="9">IF(CC7="",NA(),CC7)</f>
        <v>-</v>
      </c>
      <c r="CD6" s="35" t="str">
        <f t="shared" si="9"/>
        <v>-</v>
      </c>
      <c r="CE6" s="35" t="str">
        <f t="shared" si="9"/>
        <v>-</v>
      </c>
      <c r="CF6" s="35">
        <f t="shared" si="9"/>
        <v>228.1</v>
      </c>
      <c r="CG6" s="35" t="str">
        <f t="shared" si="9"/>
        <v>-</v>
      </c>
      <c r="CH6" s="35" t="str">
        <f t="shared" si="9"/>
        <v>-</v>
      </c>
      <c r="CI6" s="35" t="str">
        <f t="shared" si="9"/>
        <v>-</v>
      </c>
      <c r="CJ6" s="35" t="str">
        <f t="shared" si="9"/>
        <v>-</v>
      </c>
      <c r="CK6" s="35">
        <f t="shared" si="9"/>
        <v>283.3</v>
      </c>
      <c r="CL6" s="34" t="str">
        <f>IF(CL7="","",IF(CL7="-","【-】","【"&amp;SUBSTITUTE(TEXT(CL7,"#,##0.00"),"-","△")&amp;"】"))</f>
        <v>【272.98】</v>
      </c>
      <c r="CM6" s="35" t="str">
        <f>IF(CM7="",NA(),CM7)</f>
        <v>-</v>
      </c>
      <c r="CN6" s="35" t="str">
        <f t="shared" ref="CN6:CV6" si="10">IF(CN7="",NA(),CN7)</f>
        <v>-</v>
      </c>
      <c r="CO6" s="35" t="str">
        <f t="shared" si="10"/>
        <v>-</v>
      </c>
      <c r="CP6" s="35" t="str">
        <f t="shared" si="10"/>
        <v>-</v>
      </c>
      <c r="CQ6" s="35">
        <f t="shared" si="10"/>
        <v>62.82</v>
      </c>
      <c r="CR6" s="35" t="str">
        <f t="shared" si="10"/>
        <v>-</v>
      </c>
      <c r="CS6" s="35" t="str">
        <f t="shared" si="10"/>
        <v>-</v>
      </c>
      <c r="CT6" s="35" t="str">
        <f t="shared" si="10"/>
        <v>-</v>
      </c>
      <c r="CU6" s="35" t="str">
        <f t="shared" si="10"/>
        <v>-</v>
      </c>
      <c r="CV6" s="35">
        <f t="shared" si="10"/>
        <v>55.96</v>
      </c>
      <c r="CW6" s="34" t="str">
        <f>IF(CW7="","",IF(CW7="-","【-】","【"&amp;SUBSTITUTE(TEXT(CW7,"#,##0.00"),"-","△")&amp;"】"))</f>
        <v>【58.71】</v>
      </c>
      <c r="CX6" s="35" t="str">
        <f>IF(CX7="",NA(),CX7)</f>
        <v>-</v>
      </c>
      <c r="CY6" s="35" t="str">
        <f t="shared" ref="CY6:DG6" si="11">IF(CY7="",NA(),CY7)</f>
        <v>-</v>
      </c>
      <c r="CZ6" s="35" t="str">
        <f t="shared" si="11"/>
        <v>-</v>
      </c>
      <c r="DA6" s="35" t="str">
        <f t="shared" si="11"/>
        <v>-</v>
      </c>
      <c r="DB6" s="35">
        <f t="shared" si="11"/>
        <v>100</v>
      </c>
      <c r="DC6" s="35" t="str">
        <f t="shared" si="11"/>
        <v>-</v>
      </c>
      <c r="DD6" s="35" t="str">
        <f t="shared" si="11"/>
        <v>-</v>
      </c>
      <c r="DE6" s="35" t="str">
        <f t="shared" si="11"/>
        <v>-</v>
      </c>
      <c r="DF6" s="35" t="str">
        <f t="shared" si="11"/>
        <v>-</v>
      </c>
      <c r="DG6" s="35">
        <f t="shared" si="11"/>
        <v>60.12</v>
      </c>
      <c r="DH6" s="34" t="str">
        <f>IF(DH7="","",IF(DH7="-","【-】","【"&amp;SUBSTITUTE(TEXT(DH7,"#,##0.00"),"-","△")&amp;"】"))</f>
        <v>【79.51】</v>
      </c>
      <c r="DI6" s="35" t="str">
        <f>IF(DI7="",NA(),DI7)</f>
        <v>-</v>
      </c>
      <c r="DJ6" s="35" t="str">
        <f t="shared" ref="DJ6:DR6" si="12">IF(DJ7="",NA(),DJ7)</f>
        <v>-</v>
      </c>
      <c r="DK6" s="35" t="str">
        <f t="shared" si="12"/>
        <v>-</v>
      </c>
      <c r="DL6" s="35" t="str">
        <f t="shared" si="12"/>
        <v>-</v>
      </c>
      <c r="DM6" s="35">
        <f t="shared" si="12"/>
        <v>3.55</v>
      </c>
      <c r="DN6" s="35" t="str">
        <f t="shared" si="12"/>
        <v>-</v>
      </c>
      <c r="DO6" s="35" t="str">
        <f t="shared" si="12"/>
        <v>-</v>
      </c>
      <c r="DP6" s="35" t="str">
        <f t="shared" si="12"/>
        <v>-</v>
      </c>
      <c r="DQ6" s="35" t="str">
        <f t="shared" si="12"/>
        <v>-</v>
      </c>
      <c r="DR6" s="35">
        <f t="shared" si="12"/>
        <v>16.63</v>
      </c>
      <c r="DS6" s="34" t="str">
        <f>IF(DS7="","",IF(DS7="-","【-】","【"&amp;SUBSTITUTE(TEXT(DS7,"#,##0.00"),"-","△")&amp;"】"))</f>
        <v>【20.31】</v>
      </c>
      <c r="DT6" s="35" t="str">
        <f>IF(DT7="",NA(),DT7)</f>
        <v>-</v>
      </c>
      <c r="DU6" s="35" t="str">
        <f t="shared" ref="DU6:EC6" si="13">IF(DU7="",NA(),DU7)</f>
        <v>-</v>
      </c>
      <c r="DV6" s="35" t="str">
        <f t="shared" si="13"/>
        <v>-</v>
      </c>
      <c r="DW6" s="35" t="str">
        <f t="shared" si="13"/>
        <v>-</v>
      </c>
      <c r="DX6" s="35" t="str">
        <f t="shared" si="13"/>
        <v>-</v>
      </c>
      <c r="DY6" s="35" t="str">
        <f t="shared" si="13"/>
        <v>-</v>
      </c>
      <c r="DZ6" s="35" t="str">
        <f t="shared" si="13"/>
        <v>-</v>
      </c>
      <c r="EA6" s="35" t="str">
        <f t="shared" si="13"/>
        <v>-</v>
      </c>
      <c r="EB6" s="35" t="str">
        <f t="shared" si="13"/>
        <v>-</v>
      </c>
      <c r="EC6" s="35" t="str">
        <f t="shared" si="13"/>
        <v>-</v>
      </c>
      <c r="ED6" s="34" t="str">
        <f>IF(ED7="","",IF(ED7="-","【-】","【"&amp;SUBSTITUTE(TEXT(ED7,"#,##0.00"),"-","△")&amp;"】"))</f>
        <v>【-】</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8" s="36" customFormat="1" x14ac:dyDescent="0.2">
      <c r="A7" s="28"/>
      <c r="B7" s="37">
        <v>2019</v>
      </c>
      <c r="C7" s="37">
        <v>102105</v>
      </c>
      <c r="D7" s="37">
        <v>46</v>
      </c>
      <c r="E7" s="37">
        <v>18</v>
      </c>
      <c r="F7" s="37">
        <v>0</v>
      </c>
      <c r="G7" s="37">
        <v>0</v>
      </c>
      <c r="H7" s="37" t="s">
        <v>96</v>
      </c>
      <c r="I7" s="37" t="s">
        <v>97</v>
      </c>
      <c r="J7" s="37" t="s">
        <v>98</v>
      </c>
      <c r="K7" s="37" t="s">
        <v>99</v>
      </c>
      <c r="L7" s="37" t="s">
        <v>100</v>
      </c>
      <c r="M7" s="37" t="s">
        <v>101</v>
      </c>
      <c r="N7" s="38" t="s">
        <v>102</v>
      </c>
      <c r="O7" s="38">
        <v>80.63</v>
      </c>
      <c r="P7" s="38">
        <v>10.47</v>
      </c>
      <c r="Q7" s="38">
        <v>100</v>
      </c>
      <c r="R7" s="38">
        <v>4180</v>
      </c>
      <c r="S7" s="38">
        <v>48276</v>
      </c>
      <c r="T7" s="38">
        <v>122.85</v>
      </c>
      <c r="U7" s="38">
        <v>392.97</v>
      </c>
      <c r="V7" s="38">
        <v>5033</v>
      </c>
      <c r="W7" s="38">
        <v>117.61</v>
      </c>
      <c r="X7" s="38">
        <v>42.79</v>
      </c>
      <c r="Y7" s="38" t="s">
        <v>102</v>
      </c>
      <c r="Z7" s="38" t="s">
        <v>102</v>
      </c>
      <c r="AA7" s="38" t="s">
        <v>102</v>
      </c>
      <c r="AB7" s="38" t="s">
        <v>102</v>
      </c>
      <c r="AC7" s="38">
        <v>109.73</v>
      </c>
      <c r="AD7" s="38" t="s">
        <v>102</v>
      </c>
      <c r="AE7" s="38" t="s">
        <v>102</v>
      </c>
      <c r="AF7" s="38" t="s">
        <v>102</v>
      </c>
      <c r="AG7" s="38" t="s">
        <v>102</v>
      </c>
      <c r="AH7" s="38">
        <v>93.76</v>
      </c>
      <c r="AI7" s="38">
        <v>95.06</v>
      </c>
      <c r="AJ7" s="38" t="s">
        <v>102</v>
      </c>
      <c r="AK7" s="38" t="s">
        <v>102</v>
      </c>
      <c r="AL7" s="38" t="s">
        <v>102</v>
      </c>
      <c r="AM7" s="38" t="s">
        <v>102</v>
      </c>
      <c r="AN7" s="38">
        <v>0</v>
      </c>
      <c r="AO7" s="38" t="s">
        <v>102</v>
      </c>
      <c r="AP7" s="38" t="s">
        <v>102</v>
      </c>
      <c r="AQ7" s="38" t="s">
        <v>102</v>
      </c>
      <c r="AR7" s="38" t="s">
        <v>102</v>
      </c>
      <c r="AS7" s="38">
        <v>173.09</v>
      </c>
      <c r="AT7" s="38">
        <v>144.21</v>
      </c>
      <c r="AU7" s="38" t="s">
        <v>102</v>
      </c>
      <c r="AV7" s="38" t="s">
        <v>102</v>
      </c>
      <c r="AW7" s="38" t="s">
        <v>102</v>
      </c>
      <c r="AX7" s="38" t="s">
        <v>102</v>
      </c>
      <c r="AY7" s="38">
        <v>107.94</v>
      </c>
      <c r="AZ7" s="38" t="s">
        <v>102</v>
      </c>
      <c r="BA7" s="38" t="s">
        <v>102</v>
      </c>
      <c r="BB7" s="38" t="s">
        <v>102</v>
      </c>
      <c r="BC7" s="38" t="s">
        <v>102</v>
      </c>
      <c r="BD7" s="38">
        <v>117.39</v>
      </c>
      <c r="BE7" s="38">
        <v>103.18</v>
      </c>
      <c r="BF7" s="38" t="s">
        <v>102</v>
      </c>
      <c r="BG7" s="38" t="s">
        <v>102</v>
      </c>
      <c r="BH7" s="38" t="s">
        <v>102</v>
      </c>
      <c r="BI7" s="38" t="s">
        <v>102</v>
      </c>
      <c r="BJ7" s="38">
        <v>134.84</v>
      </c>
      <c r="BK7" s="38" t="s">
        <v>102</v>
      </c>
      <c r="BL7" s="38" t="s">
        <v>102</v>
      </c>
      <c r="BM7" s="38" t="s">
        <v>102</v>
      </c>
      <c r="BN7" s="38" t="s">
        <v>102</v>
      </c>
      <c r="BO7" s="38">
        <v>421.25</v>
      </c>
      <c r="BP7" s="38">
        <v>307.23</v>
      </c>
      <c r="BQ7" s="38" t="s">
        <v>102</v>
      </c>
      <c r="BR7" s="38" t="s">
        <v>102</v>
      </c>
      <c r="BS7" s="38" t="s">
        <v>102</v>
      </c>
      <c r="BT7" s="38" t="s">
        <v>102</v>
      </c>
      <c r="BU7" s="38">
        <v>79.39</v>
      </c>
      <c r="BV7" s="38" t="s">
        <v>102</v>
      </c>
      <c r="BW7" s="38" t="s">
        <v>102</v>
      </c>
      <c r="BX7" s="38" t="s">
        <v>102</v>
      </c>
      <c r="BY7" s="38" t="s">
        <v>102</v>
      </c>
      <c r="BZ7" s="38">
        <v>53.23</v>
      </c>
      <c r="CA7" s="38">
        <v>59.98</v>
      </c>
      <c r="CB7" s="38" t="s">
        <v>102</v>
      </c>
      <c r="CC7" s="38" t="s">
        <v>102</v>
      </c>
      <c r="CD7" s="38" t="s">
        <v>102</v>
      </c>
      <c r="CE7" s="38" t="s">
        <v>102</v>
      </c>
      <c r="CF7" s="38">
        <v>228.1</v>
      </c>
      <c r="CG7" s="38" t="s">
        <v>102</v>
      </c>
      <c r="CH7" s="38" t="s">
        <v>102</v>
      </c>
      <c r="CI7" s="38" t="s">
        <v>102</v>
      </c>
      <c r="CJ7" s="38" t="s">
        <v>102</v>
      </c>
      <c r="CK7" s="38">
        <v>283.3</v>
      </c>
      <c r="CL7" s="38">
        <v>272.98</v>
      </c>
      <c r="CM7" s="38" t="s">
        <v>102</v>
      </c>
      <c r="CN7" s="38" t="s">
        <v>102</v>
      </c>
      <c r="CO7" s="38" t="s">
        <v>102</v>
      </c>
      <c r="CP7" s="38" t="s">
        <v>102</v>
      </c>
      <c r="CQ7" s="38">
        <v>62.82</v>
      </c>
      <c r="CR7" s="38" t="s">
        <v>102</v>
      </c>
      <c r="CS7" s="38" t="s">
        <v>102</v>
      </c>
      <c r="CT7" s="38" t="s">
        <v>102</v>
      </c>
      <c r="CU7" s="38" t="s">
        <v>102</v>
      </c>
      <c r="CV7" s="38">
        <v>55.96</v>
      </c>
      <c r="CW7" s="38">
        <v>58.71</v>
      </c>
      <c r="CX7" s="38" t="s">
        <v>102</v>
      </c>
      <c r="CY7" s="38" t="s">
        <v>102</v>
      </c>
      <c r="CZ7" s="38" t="s">
        <v>102</v>
      </c>
      <c r="DA7" s="38" t="s">
        <v>102</v>
      </c>
      <c r="DB7" s="38">
        <v>100</v>
      </c>
      <c r="DC7" s="38" t="s">
        <v>102</v>
      </c>
      <c r="DD7" s="38" t="s">
        <v>102</v>
      </c>
      <c r="DE7" s="38" t="s">
        <v>102</v>
      </c>
      <c r="DF7" s="38" t="s">
        <v>102</v>
      </c>
      <c r="DG7" s="38">
        <v>60.12</v>
      </c>
      <c r="DH7" s="38">
        <v>79.510000000000005</v>
      </c>
      <c r="DI7" s="38" t="s">
        <v>102</v>
      </c>
      <c r="DJ7" s="38" t="s">
        <v>102</v>
      </c>
      <c r="DK7" s="38" t="s">
        <v>102</v>
      </c>
      <c r="DL7" s="38" t="s">
        <v>102</v>
      </c>
      <c r="DM7" s="38">
        <v>3.55</v>
      </c>
      <c r="DN7" s="38" t="s">
        <v>102</v>
      </c>
      <c r="DO7" s="38" t="s">
        <v>102</v>
      </c>
      <c r="DP7" s="38" t="s">
        <v>102</v>
      </c>
      <c r="DQ7" s="38" t="s">
        <v>102</v>
      </c>
      <c r="DR7" s="38">
        <v>16.63</v>
      </c>
      <c r="DS7" s="38">
        <v>20.309999999999999</v>
      </c>
      <c r="DT7" s="38" t="s">
        <v>102</v>
      </c>
      <c r="DU7" s="38" t="s">
        <v>102</v>
      </c>
      <c r="DV7" s="38" t="s">
        <v>102</v>
      </c>
      <c r="DW7" s="38" t="s">
        <v>102</v>
      </c>
      <c r="DX7" s="38" t="s">
        <v>102</v>
      </c>
      <c r="DY7" s="38" t="s">
        <v>102</v>
      </c>
      <c r="DZ7" s="38" t="s">
        <v>102</v>
      </c>
      <c r="EA7" s="38" t="s">
        <v>102</v>
      </c>
      <c r="EB7" s="38" t="s">
        <v>102</v>
      </c>
      <c r="EC7" s="38" t="s">
        <v>102</v>
      </c>
      <c r="ED7" s="38" t="s">
        <v>102</v>
      </c>
      <c r="EE7" s="38" t="s">
        <v>102</v>
      </c>
      <c r="EF7" s="38" t="s">
        <v>102</v>
      </c>
      <c r="EG7" s="38" t="s">
        <v>102</v>
      </c>
      <c r="EH7" s="38" t="s">
        <v>102</v>
      </c>
      <c r="EI7" s="38" t="s">
        <v>102</v>
      </c>
      <c r="EJ7" s="38" t="s">
        <v>102</v>
      </c>
      <c r="EK7" s="38" t="s">
        <v>102</v>
      </c>
      <c r="EL7" s="38" t="s">
        <v>102</v>
      </c>
      <c r="EM7" s="38" t="s">
        <v>102</v>
      </c>
      <c r="EN7" s="38" t="s">
        <v>102</v>
      </c>
      <c r="EO7" s="38" t="s">
        <v>102</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2">
      <c r="B11">
        <v>4</v>
      </c>
      <c r="C11">
        <v>3</v>
      </c>
      <c r="D11">
        <v>2</v>
      </c>
      <c r="E11">
        <v>1</v>
      </c>
      <c r="F11">
        <v>0</v>
      </c>
      <c r="G11" t="s">
        <v>108</v>
      </c>
    </row>
    <row r="12" spans="1:148" x14ac:dyDescent="0.2">
      <c r="B12">
        <v>1</v>
      </c>
      <c r="C12">
        <v>1</v>
      </c>
      <c r="D12">
        <v>1</v>
      </c>
      <c r="E12">
        <v>1</v>
      </c>
      <c r="F12">
        <v>1</v>
      </c>
      <c r="G12" t="s">
        <v>109</v>
      </c>
    </row>
    <row r="13" spans="1:148" x14ac:dyDescent="0.2">
      <c r="B13" t="s">
        <v>110</v>
      </c>
      <c r="C13" t="s">
        <v>110</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Printed>2021-02-03T05:57:52Z</cp:lastPrinted>
  <dcterms:created xsi:type="dcterms:W3CDTF">2020-12-04T02:39:48Z</dcterms:created>
  <dcterms:modified xsi:type="dcterms:W3CDTF">2021-02-03T05:57:53Z</dcterms:modified>
  <cp:category/>
</cp:coreProperties>
</file>