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10.1.36.23\地方債係\210-公営企業決算調査\02公営企業決算（法適用・全体とりまとめ）\R02(R01調査)\50_経営比較分析表\05 確認済みファイル（HP掲載用）\05 太田市□■△▲\"/>
    </mc:Choice>
  </mc:AlternateContent>
  <xr:revisionPtr revIDLastSave="0" documentId="13_ncr:1_{37DFBEB1-6D49-433A-9D88-E1C92487E27B}" xr6:coauthVersionLast="36" xr6:coauthVersionMax="36" xr10:uidLastSave="{00000000-0000-0000-0000-000000000000}"/>
  <workbookProtection workbookAlgorithmName="SHA-512" workbookHashValue="tjp91m4LmiMwG6+qGZF2dfXPXGplmjh+5O2XDwLiRzR9WZ9Pk2u6if10QdpIsKwJ93Qdlmx1+KdMq+DLakEuvQ==" workbookSaltValue="RFaeXOD5+IzEuBaXdkkoJA==" workbookSpinCount="100000" lockStructure="1"/>
  <bookViews>
    <workbookView xWindow="0" yWindow="0" windowWidth="19200" windowHeight="68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Q6" i="5"/>
  <c r="P6" i="5"/>
  <c r="O6" i="5"/>
  <c r="I10" i="4" s="1"/>
  <c r="N6" i="5"/>
  <c r="B10" i="4" s="1"/>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T10" i="4"/>
  <c r="AD10" i="4"/>
  <c r="W10" i="4"/>
  <c r="P10" i="4"/>
  <c r="BB8" i="4"/>
  <c r="AT8" i="4"/>
  <c r="AD8" i="4"/>
  <c r="W8" i="4"/>
  <c r="I8" i="4"/>
  <c r="B8" i="4"/>
  <c r="B6" i="4"/>
</calcChain>
</file>

<file path=xl/sharedStrings.xml><?xml version="1.0" encoding="utf-8"?>
<sst xmlns="http://schemas.openxmlformats.org/spreadsheetml/2006/main" count="254" uniqueCount="118">
  <si>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</si>
  <si>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</si>
  <si>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</si>
  <si>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</si>
  <si>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</si>
  <si>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</si>
  <si>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</si>
  <si>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</si>
  <si>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</si>
  <si>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</si>
  <si>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</si>
  <si>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</si>
  <si>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</si>
  <si>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</si>
  <si>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</si>
  <si>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</si>
  <si>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</si>
  <si>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</si>
  <si>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</si>
  <si>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</si>
  <si>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</si>
  <si>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</si>
  <si>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</si>
  <si>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</si>
  <si>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</si>
  <si>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</si>
  <si>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</si>
  <si>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</si>
  <si>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</si>
  <si>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</si>
  <si>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</si>
  <si>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</si>
  <si>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</si>
  <si>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</si>
  <si>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</si>
  <si>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</si>
  <si>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</si>
  <si>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</si>
  <si>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</si>
  <si>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</si>
  <si>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</si>
  <si>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</si>
  <si>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</si>
  <si>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</si>
  <si>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</si>
  <si>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</si>
  <si>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</si>
  <si>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</si>
  <si>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</si>
  <si>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</si>
  <si>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</si>
  <si>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</si>
  <si>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</si>
  <si>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</si>
  <si>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</si>
  <si>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</si>
  <si>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</si>
  <si>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</si>
  <si>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</si>
  <si>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</si>
  <si>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</si>
  <si>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</si>
  <si>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</si>
  <si>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</si>
  <si>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</si>
  <si>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</si>
  <si>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</si>
  <si>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</si>
  <si>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</si>
  <si>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</si>
  <si>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</si>
  <si>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</si>
  <si>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</si>
  <si>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</si>
  <si>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</si>
  <si>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</si>
  <si>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</si>
  <si>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</si>
  <si>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</si>
  <si>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</si>
  <si>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</si>
  <si>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</si>
  <si>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</si>
  <si>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</si>
  <si>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</si>
  <si>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</si>
  <si>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</si>
  <si>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</si>
  <si>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</si>
  <si>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</si>
  <si>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</si>
  <si>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</si>
  <si>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</si>
  <si>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</si>
  <si>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</si>
  <si>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</si>
  <si>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太田市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</si>
  <si>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</si>
  <si>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</si>
  <si>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</si>
  <si>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</si>
  <si>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</si>
  <si>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</si>
  <si>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</si>
  <si>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</si>
  <si>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</si>
  <si>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</si>
  <si>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</si>
  <si>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</si>
  <si>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</si>
  <si>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</si>
  <si>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</si>
  <si>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</si>
  <si>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</si>
  <si>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</si>
  <si>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①浄化槽設置基数の低迷に伴い有形固定資産が増加しないため、値が増加している。
②浄化槽のため未計上。
③浄化槽のため未計上。
　事業開始からの経過年数が短いため、老朽化対策の必要性は未だ生じていない。</t>
    <phoneticPr fontId="4"/>
  </si>
  <si>
    <t>　本事業の性格上、面的整備を主体とした公共下水道等と比較するとコストが割高となる傾向にあるが、市内全域の公共用水域の水質保全を速やかに確保するためには必要な事業といえる。また、独立採算を目指す上で、一般会計繰入金（基準外）の依存度が他事業に比べて高い点が大きな課題となっている。しかし、事業の公共性や継続性を担保することも重要であり、下水道使用料の改定も含めた計画的かつ効率的な経営に努めたい。</t>
    <phoneticPr fontId="4"/>
  </si>
  <si>
    <t>①収支不足額について、一般会計からの繰入金（基準外）を前提としているため100％を超えている。　
②事業地域の公共用水域の水質保全を速やかに確保するため、一時的に一般会計繰入金（基準外）により収支不足額を補っているため欠損金が発生していない。
③複数事業を同一会計で処理しているため、一般会計繰入金（基準外）の清算を他事業で一括処理している。そのため、恒常的に高い値を示すこととなる。
④企業債残高のうち一般会計負担分の割合が小さくなったことにより、値が増加した。
⑤事業の性格上、他事業と比較して費用割合が高いため、値が平均値を大きく下回っている。
⑥事業の性格上、他事業と比較して費用割合が高いため、値が平均値を大きく上回っている。
⑦事業の性格上、処理能力には余裕がある。
⑧処理区域内人口＝浄化槽設置済人口としているため、常に100％となっている。
　面的整備とは異なり設置戸数単位での維持管理となるため、コスト削減効果はあまり期待できず、抜本的な構造改革が不可欠となっている。</t>
    <rPh sb="394" eb="396">
      <t>タンイ</t>
    </rPh>
    <rPh sb="398" eb="400">
      <t>イジ</t>
    </rPh>
    <rPh sb="400" eb="402">
      <t>カンリ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</si>
</sst>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56-41FF-ABFA-1C389449774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C56-41FF-ABFA-1C389449774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46.1</c:v>
                </c:pt>
                <c:pt idx="2">
                  <c:v>47.01</c:v>
                </c:pt>
                <c:pt idx="3">
                  <c:v>46.36</c:v>
                </c:pt>
                <c:pt idx="4">
                  <c:v>48.51</c:v>
                </c:pt>
              </c:numCache>
            </c:numRef>
          </c:val>
          <c:extLst>
            <c:ext xmlns:c16="http://schemas.microsoft.com/office/drawing/2014/chart" uri="{C3380CC4-5D6E-409C-BE32-E72D297353CC}">
              <c16:uniqueId val="{00000000-5223-4107-9DF6-F07ADDD3509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55.96</c:v>
                </c:pt>
              </c:numCache>
            </c:numRef>
          </c:val>
          <c:smooth val="0"/>
          <c:extLst>
            <c:ext xmlns:c16="http://schemas.microsoft.com/office/drawing/2014/chart" uri="{C3380CC4-5D6E-409C-BE32-E72D297353CC}">
              <c16:uniqueId val="{00000001-5223-4107-9DF6-F07ADDD3509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B9B-4F43-BD2A-7B20373517D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60.12</c:v>
                </c:pt>
              </c:numCache>
            </c:numRef>
          </c:val>
          <c:smooth val="0"/>
          <c:extLst>
            <c:ext xmlns:c16="http://schemas.microsoft.com/office/drawing/2014/chart" uri="{C3380CC4-5D6E-409C-BE32-E72D297353CC}">
              <c16:uniqueId val="{00000001-5B9B-4F43-BD2A-7B20373517D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129.13</c:v>
                </c:pt>
                <c:pt idx="1">
                  <c:v>63.66</c:v>
                </c:pt>
                <c:pt idx="2">
                  <c:v>113.17</c:v>
                </c:pt>
                <c:pt idx="3">
                  <c:v>104.48</c:v>
                </c:pt>
                <c:pt idx="4">
                  <c:v>103.17</c:v>
                </c:pt>
              </c:numCache>
            </c:numRef>
          </c:val>
          <c:extLst>
            <c:ext xmlns:c16="http://schemas.microsoft.com/office/drawing/2014/chart" uri="{C3380CC4-5D6E-409C-BE32-E72D297353CC}">
              <c16:uniqueId val="{00000000-2C1E-4382-B204-DF3057119CF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89.69</c:v>
                </c:pt>
                <c:pt idx="1">
                  <c:v>85.72</c:v>
                </c:pt>
                <c:pt idx="2">
                  <c:v>93.44</c:v>
                </c:pt>
                <c:pt idx="3">
                  <c:v>90.02</c:v>
                </c:pt>
                <c:pt idx="4">
                  <c:v>93.76</c:v>
                </c:pt>
              </c:numCache>
            </c:numRef>
          </c:val>
          <c:smooth val="0"/>
          <c:extLst>
            <c:ext xmlns:c16="http://schemas.microsoft.com/office/drawing/2014/chart" uri="{C3380CC4-5D6E-409C-BE32-E72D297353CC}">
              <c16:uniqueId val="{00000001-2C1E-4382-B204-DF3057119CF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16.579999999999998</c:v>
                </c:pt>
                <c:pt idx="1">
                  <c:v>18.829999999999998</c:v>
                </c:pt>
                <c:pt idx="2">
                  <c:v>21.19</c:v>
                </c:pt>
                <c:pt idx="3">
                  <c:v>23.24</c:v>
                </c:pt>
                <c:pt idx="4">
                  <c:v>25.63</c:v>
                </c:pt>
              </c:numCache>
            </c:numRef>
          </c:val>
          <c:extLst>
            <c:ext xmlns:c16="http://schemas.microsoft.com/office/drawing/2014/chart" uri="{C3380CC4-5D6E-409C-BE32-E72D297353CC}">
              <c16:uniqueId val="{00000000-FB47-4F00-8E29-F35CEC1CC47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14.97</c:v>
                </c:pt>
                <c:pt idx="1">
                  <c:v>16.16</c:v>
                </c:pt>
                <c:pt idx="2">
                  <c:v>16.420000000000002</c:v>
                </c:pt>
                <c:pt idx="3">
                  <c:v>16.41</c:v>
                </c:pt>
                <c:pt idx="4">
                  <c:v>16.63</c:v>
                </c:pt>
              </c:numCache>
            </c:numRef>
          </c:val>
          <c:smooth val="0"/>
          <c:extLst>
            <c:ext xmlns:c16="http://schemas.microsoft.com/office/drawing/2014/chart" uri="{C3380CC4-5D6E-409C-BE32-E72D297353CC}">
              <c16:uniqueId val="{00000001-FB47-4F00-8E29-F35CEC1CC47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AC-43E5-81D6-B5D041F048D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AAC-43E5-81D6-B5D041F048D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24-4F6A-AD8B-D9FCBC979DF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124.89</c:v>
                </c:pt>
                <c:pt idx="1">
                  <c:v>129.72999999999999</c:v>
                </c:pt>
                <c:pt idx="2">
                  <c:v>123.58</c:v>
                </c:pt>
                <c:pt idx="3">
                  <c:v>221.28</c:v>
                </c:pt>
                <c:pt idx="4">
                  <c:v>173.09</c:v>
                </c:pt>
              </c:numCache>
            </c:numRef>
          </c:val>
          <c:smooth val="0"/>
          <c:extLst>
            <c:ext xmlns:c16="http://schemas.microsoft.com/office/drawing/2014/chart" uri="{C3380CC4-5D6E-409C-BE32-E72D297353CC}">
              <c16:uniqueId val="{00000001-4024-4F6A-AD8B-D9FCBC979DF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916.49</c:v>
                </c:pt>
                <c:pt idx="1">
                  <c:v>519.04999999999995</c:v>
                </c:pt>
                <c:pt idx="2">
                  <c:v>597.71</c:v>
                </c:pt>
                <c:pt idx="3">
                  <c:v>527.09</c:v>
                </c:pt>
                <c:pt idx="4">
                  <c:v>843.02</c:v>
                </c:pt>
              </c:numCache>
            </c:numRef>
          </c:val>
          <c:extLst>
            <c:ext xmlns:c16="http://schemas.microsoft.com/office/drawing/2014/chart" uri="{C3380CC4-5D6E-409C-BE32-E72D297353CC}">
              <c16:uniqueId val="{00000000-B7E8-47E3-B918-F3F972931B6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221.76</c:v>
                </c:pt>
                <c:pt idx="1">
                  <c:v>180.07</c:v>
                </c:pt>
                <c:pt idx="2">
                  <c:v>172.39</c:v>
                </c:pt>
                <c:pt idx="3">
                  <c:v>113.42</c:v>
                </c:pt>
                <c:pt idx="4">
                  <c:v>117.39</c:v>
                </c:pt>
              </c:numCache>
            </c:numRef>
          </c:val>
          <c:smooth val="0"/>
          <c:extLst>
            <c:ext xmlns:c16="http://schemas.microsoft.com/office/drawing/2014/chart" uri="{C3380CC4-5D6E-409C-BE32-E72D297353CC}">
              <c16:uniqueId val="{00000001-B7E8-47E3-B918-F3F972931B6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266.35000000000002</c:v>
                </c:pt>
                <c:pt idx="1">
                  <c:v>187.35</c:v>
                </c:pt>
                <c:pt idx="2">
                  <c:v>324.87</c:v>
                </c:pt>
                <c:pt idx="3">
                  <c:v>407.17</c:v>
                </c:pt>
                <c:pt idx="4">
                  <c:v>547.14</c:v>
                </c:pt>
              </c:numCache>
            </c:numRef>
          </c:val>
          <c:extLst>
            <c:ext xmlns:c16="http://schemas.microsoft.com/office/drawing/2014/chart" uri="{C3380CC4-5D6E-409C-BE32-E72D297353CC}">
              <c16:uniqueId val="{00000000-EB4A-4982-A26A-FF553BB4691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421.25</c:v>
                </c:pt>
              </c:numCache>
            </c:numRef>
          </c:val>
          <c:smooth val="0"/>
          <c:extLst>
            <c:ext xmlns:c16="http://schemas.microsoft.com/office/drawing/2014/chart" uri="{C3380CC4-5D6E-409C-BE32-E72D297353CC}">
              <c16:uniqueId val="{00000001-EB4A-4982-A26A-FF553BB4691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26.85</c:v>
                </c:pt>
                <c:pt idx="1">
                  <c:v>25.98</c:v>
                </c:pt>
                <c:pt idx="2">
                  <c:v>30.84</c:v>
                </c:pt>
                <c:pt idx="3">
                  <c:v>26.36</c:v>
                </c:pt>
                <c:pt idx="4">
                  <c:v>25.23</c:v>
                </c:pt>
              </c:numCache>
            </c:numRef>
          </c:val>
          <c:extLst>
            <c:ext xmlns:c16="http://schemas.microsoft.com/office/drawing/2014/chart" uri="{C3380CC4-5D6E-409C-BE32-E72D297353CC}">
              <c16:uniqueId val="{00000000-035B-44A2-8AE3-09AFA576A5F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53.23</c:v>
                </c:pt>
              </c:numCache>
            </c:numRef>
          </c:val>
          <c:smooth val="0"/>
          <c:extLst>
            <c:ext xmlns:c16="http://schemas.microsoft.com/office/drawing/2014/chart" uri="{C3380CC4-5D6E-409C-BE32-E72D297353CC}">
              <c16:uniqueId val="{00000001-035B-44A2-8AE3-09AFA576A5F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376.14</c:v>
                </c:pt>
                <c:pt idx="1">
                  <c:v>388.78</c:v>
                </c:pt>
                <c:pt idx="2">
                  <c:v>327.45999999999998</c:v>
                </c:pt>
                <c:pt idx="3">
                  <c:v>383.1</c:v>
                </c:pt>
                <c:pt idx="4">
                  <c:v>400.3</c:v>
                </c:pt>
              </c:numCache>
            </c:numRef>
          </c:val>
          <c:extLst>
            <c:ext xmlns:c16="http://schemas.microsoft.com/office/drawing/2014/chart" uri="{C3380CC4-5D6E-409C-BE32-E72D297353CC}">
              <c16:uniqueId val="{00000000-4B76-45F4-BC2F-624663074D0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283.3</c:v>
                </c:pt>
              </c:numCache>
            </c:numRef>
          </c:val>
          <c:smooth val="0"/>
          <c:extLst>
            <c:ext xmlns:c16="http://schemas.microsoft.com/office/drawing/2014/chart" uri="{C3380CC4-5D6E-409C-BE32-E72D297353CC}">
              <c16:uniqueId val="{00000001-4B76-45F4-BC2F-624663074D0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【144.21】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【103.18】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群馬県　太田市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K3</v>
      </c>
      <c r="X8" s="49"/>
      <c r="Y8" s="49"/>
      <c r="Z8" s="49"/>
      <c r="AA8" s="49"/>
      <c r="AB8" s="49"/>
      <c r="AC8" s="49"/>
      <c r="AD8" s="50" t="str">
        <f>データ!$M$6</f>
        <v>非設置</v>
      </c>
      <c r="AE8" s="50"/>
      <c r="AF8" s="50"/>
      <c r="AG8" s="50"/>
      <c r="AH8" s="50"/>
      <c r="AI8" s="50"/>
      <c r="AJ8" s="50"/>
      <c r="AK8" s="3"/>
      <c r="AL8" s="51">
        <f>データ!S6</f>
        <v>224415</v>
      </c>
      <c r="AM8" s="51"/>
      <c r="AN8" s="51"/>
      <c r="AO8" s="51"/>
      <c r="AP8" s="51"/>
      <c r="AQ8" s="51"/>
      <c r="AR8" s="51"/>
      <c r="AS8" s="51"/>
      <c r="AT8" s="46">
        <f>データ!T6</f>
        <v>175.54</v>
      </c>
      <c r="AU8" s="46"/>
      <c r="AV8" s="46"/>
      <c r="AW8" s="46"/>
      <c r="AX8" s="46"/>
      <c r="AY8" s="46"/>
      <c r="AZ8" s="46"/>
      <c r="BA8" s="46"/>
      <c r="BB8" s="46">
        <f>データ!U6</f>
        <v>1278.43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72.97</v>
      </c>
      <c r="J10" s="46"/>
      <c r="K10" s="46"/>
      <c r="L10" s="46"/>
      <c r="M10" s="46"/>
      <c r="N10" s="46"/>
      <c r="O10" s="46"/>
      <c r="P10" s="46">
        <f>データ!P6</f>
        <v>0.64</v>
      </c>
      <c r="Q10" s="46"/>
      <c r="R10" s="46"/>
      <c r="S10" s="46"/>
      <c r="T10" s="46"/>
      <c r="U10" s="46"/>
      <c r="V10" s="46"/>
      <c r="W10" s="46">
        <f>データ!Q6</f>
        <v>100</v>
      </c>
      <c r="X10" s="46"/>
      <c r="Y10" s="46"/>
      <c r="Z10" s="46"/>
      <c r="AA10" s="46"/>
      <c r="AB10" s="46"/>
      <c r="AC10" s="46"/>
      <c r="AD10" s="51">
        <f>データ!R6</f>
        <v>2222</v>
      </c>
      <c r="AE10" s="51"/>
      <c r="AF10" s="51"/>
      <c r="AG10" s="51"/>
      <c r="AH10" s="51"/>
      <c r="AI10" s="51"/>
      <c r="AJ10" s="51"/>
      <c r="AK10" s="2"/>
      <c r="AL10" s="51">
        <f>データ!V6</f>
        <v>1434</v>
      </c>
      <c r="AM10" s="51"/>
      <c r="AN10" s="51"/>
      <c r="AO10" s="51"/>
      <c r="AP10" s="51"/>
      <c r="AQ10" s="51"/>
      <c r="AR10" s="51"/>
      <c r="AS10" s="51"/>
      <c r="AT10" s="46">
        <f>データ!W6</f>
        <v>6.47</v>
      </c>
      <c r="AU10" s="46"/>
      <c r="AV10" s="46"/>
      <c r="AW10" s="46"/>
      <c r="AX10" s="46"/>
      <c r="AY10" s="46"/>
      <c r="AZ10" s="46"/>
      <c r="BA10" s="46"/>
      <c r="BB10" s="46">
        <f>データ!X6</f>
        <v>221.64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【95.06】</v>
      </c>
      <c r="F85" s="26" t="str">
        <f>データ!AT6</f>
        <v>【144.21】</v>
      </c>
      <c r="G85" s="26" t="str">
        <f>データ!BE6</f>
        <v>【103.18】</v>
      </c>
      <c r="H85" s="26" t="str">
        <f>データ!BP6</f>
        <v>【307.23】</v>
      </c>
      <c r="I85" s="26" t="str">
        <f>データ!CA6</f>
        <v>【59.98】</v>
      </c>
      <c r="J85" s="26" t="str">
        <f>データ!CL6</f>
        <v>【272.98】</v>
      </c>
      <c r="K85" s="26" t="str">
        <f>データ!CW6</f>
        <v>【58.71】</v>
      </c>
      <c r="L85" s="26" t="str">
        <f>データ!DH6</f>
        <v>【79.51】</v>
      </c>
      <c r="M85" s="26" t="str">
        <f>データ!DS6</f>
        <v>【20.31】</v>
      </c>
      <c r="N85" s="26" t="str">
        <f>データ!ED6</f>
        <v>【-】</v>
      </c>
      <c r="O85" s="26" t="str">
        <f>データ!EO6</f>
        <v>【-】</v>
      </c>
    </row>
  </sheetData>
  <sheetProtection algorithmName="SHA-512" hashValue="nlQXB+9beXSX6YmZH7Xk3lpjqwfqd71w7Iy92e8O3YmcpJw185svU86J4jthCvauKkS1IxBVnD4DfkCdvpro1Q==" saltValue="ZPD7nBqModkftcSDzicPZ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102059</v>
      </c>
      <c r="D6" s="33">
        <f t="shared" si="3"/>
        <v>46</v>
      </c>
      <c r="E6" s="33">
        <f t="shared" si="3"/>
        <v>18</v>
      </c>
      <c r="F6" s="33">
        <f t="shared" si="3"/>
        <v>0</v>
      </c>
      <c r="G6" s="33">
        <f t="shared" si="3"/>
        <v>0</v>
      </c>
      <c r="H6" s="33" t="str">
        <f t="shared" si="3"/>
        <v>群馬県　太田市</v>
      </c>
      <c r="I6" s="33" t="str">
        <f t="shared" si="3"/>
        <v>法適用</v>
      </c>
      <c r="J6" s="33" t="str">
        <f t="shared" si="3"/>
        <v>下水道事業</v>
      </c>
      <c r="K6" s="33" t="str">
        <f t="shared" si="3"/>
        <v>特定地域生活排水処理</v>
      </c>
      <c r="L6" s="33" t="str">
        <f t="shared" si="3"/>
        <v>K3</v>
      </c>
      <c r="M6" s="33" t="str">
        <f t="shared" si="3"/>
        <v>非設置</v>
      </c>
      <c r="N6" s="34" t="str">
        <f t="shared" si="3"/>
        <v>-</v>
      </c>
      <c r="O6" s="34">
        <f t="shared" si="3"/>
        <v>72.97</v>
      </c>
      <c r="P6" s="34">
        <f t="shared" si="3"/>
        <v>0.64</v>
      </c>
      <c r="Q6" s="34">
        <f t="shared" si="3"/>
        <v>100</v>
      </c>
      <c r="R6" s="34">
        <f t="shared" si="3"/>
        <v>2222</v>
      </c>
      <c r="S6" s="34">
        <f t="shared" si="3"/>
        <v>224415</v>
      </c>
      <c r="T6" s="34">
        <f t="shared" si="3"/>
        <v>175.54</v>
      </c>
      <c r="U6" s="34">
        <f t="shared" si="3"/>
        <v>1278.43</v>
      </c>
      <c r="V6" s="34">
        <f t="shared" si="3"/>
        <v>1434</v>
      </c>
      <c r="W6" s="34">
        <f t="shared" si="3"/>
        <v>6.47</v>
      </c>
      <c r="X6" s="34">
        <f t="shared" si="3"/>
        <v>221.64</v>
      </c>
      <c r="Y6" s="35">
        <f>IF(Y7="",NA(),Y7)</f>
        <v>129.13</v>
      </c>
      <c r="Z6" s="35">
        <f t="shared" ref="Z6:AH6" si="4">IF(Z7="",NA(),Z7)</f>
        <v>63.66</v>
      </c>
      <c r="AA6" s="35">
        <f t="shared" si="4"/>
        <v>113.17</v>
      </c>
      <c r="AB6" s="35">
        <f t="shared" si="4"/>
        <v>104.48</v>
      </c>
      <c r="AC6" s="35">
        <f t="shared" si="4"/>
        <v>103.17</v>
      </c>
      <c r="AD6" s="35">
        <f t="shared" si="4"/>
        <v>89.69</v>
      </c>
      <c r="AE6" s="35">
        <f t="shared" si="4"/>
        <v>85.72</v>
      </c>
      <c r="AF6" s="35">
        <f t="shared" si="4"/>
        <v>93.44</v>
      </c>
      <c r="AG6" s="35">
        <f t="shared" si="4"/>
        <v>90.02</v>
      </c>
      <c r="AH6" s="35">
        <f t="shared" si="4"/>
        <v>93.76</v>
      </c>
      <c r="AI6" s="34" t="str">
        <f>IF(AI7="","",IF(AI7="-","【-】","【"&amp;SUBSTITUTE(TEXT(AI7,"#,##0.00"),"-","△")&amp;"】"))</f>
        <v>【95.06】</v>
      </c>
      <c r="AJ6" s="34">
        <f>IF(AJ7="",NA(),AJ7)</f>
        <v>0</v>
      </c>
      <c r="AK6" s="34">
        <f t="shared" ref="AK6:AS6" si="5">IF(AK7="",NA(),AK7)</f>
        <v>0</v>
      </c>
      <c r="AL6" s="34">
        <f t="shared" si="5"/>
        <v>0</v>
      </c>
      <c r="AM6" s="34">
        <f t="shared" si="5"/>
        <v>0</v>
      </c>
      <c r="AN6" s="34">
        <f t="shared" si="5"/>
        <v>0</v>
      </c>
      <c r="AO6" s="35">
        <f t="shared" si="5"/>
        <v>124.89</v>
      </c>
      <c r="AP6" s="35">
        <f t="shared" si="5"/>
        <v>129.72999999999999</v>
      </c>
      <c r="AQ6" s="35">
        <f t="shared" si="5"/>
        <v>123.58</v>
      </c>
      <c r="AR6" s="35">
        <f t="shared" si="5"/>
        <v>221.28</v>
      </c>
      <c r="AS6" s="35">
        <f t="shared" si="5"/>
        <v>173.09</v>
      </c>
      <c r="AT6" s="34" t="str">
        <f>IF(AT7="","",IF(AT7="-","【-】","【"&amp;SUBSTITUTE(TEXT(AT7,"#,##0.00"),"-","△")&amp;"】"))</f>
        <v>【144.21】</v>
      </c>
      <c r="AU6" s="35">
        <f>IF(AU7="",NA(),AU7)</f>
        <v>916.49</v>
      </c>
      <c r="AV6" s="35">
        <f t="shared" ref="AV6:BD6" si="6">IF(AV7="",NA(),AV7)</f>
        <v>519.04999999999995</v>
      </c>
      <c r="AW6" s="35">
        <f t="shared" si="6"/>
        <v>597.71</v>
      </c>
      <c r="AX6" s="35">
        <f t="shared" si="6"/>
        <v>527.09</v>
      </c>
      <c r="AY6" s="35">
        <f t="shared" si="6"/>
        <v>843.02</v>
      </c>
      <c r="AZ6" s="35">
        <f t="shared" si="6"/>
        <v>221.76</v>
      </c>
      <c r="BA6" s="35">
        <f t="shared" si="6"/>
        <v>180.07</v>
      </c>
      <c r="BB6" s="35">
        <f t="shared" si="6"/>
        <v>172.39</v>
      </c>
      <c r="BC6" s="35">
        <f t="shared" si="6"/>
        <v>113.42</v>
      </c>
      <c r="BD6" s="35">
        <f t="shared" si="6"/>
        <v>117.39</v>
      </c>
      <c r="BE6" s="34" t="str">
        <f>IF(BE7="","",IF(BE7="-","【-】","【"&amp;SUBSTITUTE(TEXT(BE7,"#,##0.00"),"-","△")&amp;"】"))</f>
        <v>【103.18】</v>
      </c>
      <c r="BF6" s="35">
        <f>IF(BF7="",NA(),BF7)</f>
        <v>266.35000000000002</v>
      </c>
      <c r="BG6" s="35">
        <f t="shared" ref="BG6:BO6" si="7">IF(BG7="",NA(),BG7)</f>
        <v>187.35</v>
      </c>
      <c r="BH6" s="35">
        <f t="shared" si="7"/>
        <v>324.87</v>
      </c>
      <c r="BI6" s="35">
        <f t="shared" si="7"/>
        <v>407.17</v>
      </c>
      <c r="BJ6" s="35">
        <f t="shared" si="7"/>
        <v>547.14</v>
      </c>
      <c r="BK6" s="35">
        <f t="shared" si="7"/>
        <v>392.19</v>
      </c>
      <c r="BL6" s="35">
        <f t="shared" si="7"/>
        <v>413.5</v>
      </c>
      <c r="BM6" s="35">
        <f t="shared" si="7"/>
        <v>407.42</v>
      </c>
      <c r="BN6" s="35">
        <f t="shared" si="7"/>
        <v>386.46</v>
      </c>
      <c r="BO6" s="35">
        <f t="shared" si="7"/>
        <v>421.25</v>
      </c>
      <c r="BP6" s="34" t="str">
        <f>IF(BP7="","",IF(BP7="-","【-】","【"&amp;SUBSTITUTE(TEXT(BP7,"#,##0.00"),"-","△")&amp;"】"))</f>
        <v>【307.23】</v>
      </c>
      <c r="BQ6" s="35">
        <f>IF(BQ7="",NA(),BQ7)</f>
        <v>26.85</v>
      </c>
      <c r="BR6" s="35">
        <f t="shared" ref="BR6:BZ6" si="8">IF(BR7="",NA(),BR7)</f>
        <v>25.98</v>
      </c>
      <c r="BS6" s="35">
        <f t="shared" si="8"/>
        <v>30.84</v>
      </c>
      <c r="BT6" s="35">
        <f t="shared" si="8"/>
        <v>26.36</v>
      </c>
      <c r="BU6" s="35">
        <f t="shared" si="8"/>
        <v>25.23</v>
      </c>
      <c r="BV6" s="35">
        <f t="shared" si="8"/>
        <v>57.03</v>
      </c>
      <c r="BW6" s="35">
        <f t="shared" si="8"/>
        <v>55.84</v>
      </c>
      <c r="BX6" s="35">
        <f t="shared" si="8"/>
        <v>57.08</v>
      </c>
      <c r="BY6" s="35">
        <f t="shared" si="8"/>
        <v>55.85</v>
      </c>
      <c r="BZ6" s="35">
        <f t="shared" si="8"/>
        <v>53.23</v>
      </c>
      <c r="CA6" s="34" t="str">
        <f>IF(CA7="","",IF(CA7="-","【-】","【"&amp;SUBSTITUTE(TEXT(CA7,"#,##0.00"),"-","△")&amp;"】"))</f>
        <v>【59.98】</v>
      </c>
      <c r="CB6" s="35">
        <f>IF(CB7="",NA(),CB7)</f>
        <v>376.14</v>
      </c>
      <c r="CC6" s="35">
        <f t="shared" ref="CC6:CK6" si="9">IF(CC7="",NA(),CC7)</f>
        <v>388.78</v>
      </c>
      <c r="CD6" s="35">
        <f t="shared" si="9"/>
        <v>327.45999999999998</v>
      </c>
      <c r="CE6" s="35">
        <f t="shared" si="9"/>
        <v>383.1</v>
      </c>
      <c r="CF6" s="35">
        <f t="shared" si="9"/>
        <v>400.3</v>
      </c>
      <c r="CG6" s="35">
        <f t="shared" si="9"/>
        <v>283.73</v>
      </c>
      <c r="CH6" s="35">
        <f t="shared" si="9"/>
        <v>287.57</v>
      </c>
      <c r="CI6" s="35">
        <f t="shared" si="9"/>
        <v>286.86</v>
      </c>
      <c r="CJ6" s="35">
        <f t="shared" si="9"/>
        <v>287.91000000000003</v>
      </c>
      <c r="CK6" s="35">
        <f t="shared" si="9"/>
        <v>283.3</v>
      </c>
      <c r="CL6" s="34" t="str">
        <f>IF(CL7="","",IF(CL7="-","【-】","【"&amp;SUBSTITUTE(TEXT(CL7,"#,##0.00"),"-","△")&amp;"】"))</f>
        <v>【272.98】</v>
      </c>
      <c r="CM6" s="35" t="str">
        <f>IF(CM7="",NA(),CM7)</f>
        <v>-</v>
      </c>
      <c r="CN6" s="35">
        <f t="shared" ref="CN6:CV6" si="10">IF(CN7="",NA(),CN7)</f>
        <v>46.1</v>
      </c>
      <c r="CO6" s="35">
        <f t="shared" si="10"/>
        <v>47.01</v>
      </c>
      <c r="CP6" s="35">
        <f t="shared" si="10"/>
        <v>46.36</v>
      </c>
      <c r="CQ6" s="35">
        <f t="shared" si="10"/>
        <v>48.51</v>
      </c>
      <c r="CR6" s="35">
        <f t="shared" si="10"/>
        <v>58.25</v>
      </c>
      <c r="CS6" s="35">
        <f t="shared" si="10"/>
        <v>61.55</v>
      </c>
      <c r="CT6" s="35">
        <f t="shared" si="10"/>
        <v>57.22</v>
      </c>
      <c r="CU6" s="35">
        <f t="shared" si="10"/>
        <v>54.93</v>
      </c>
      <c r="CV6" s="35">
        <f t="shared" si="10"/>
        <v>55.96</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68.150000000000006</v>
      </c>
      <c r="DD6" s="35">
        <f t="shared" si="11"/>
        <v>67.489999999999995</v>
      </c>
      <c r="DE6" s="35">
        <f t="shared" si="11"/>
        <v>67.290000000000006</v>
      </c>
      <c r="DF6" s="35">
        <f t="shared" si="11"/>
        <v>65.569999999999993</v>
      </c>
      <c r="DG6" s="35">
        <f t="shared" si="11"/>
        <v>60.12</v>
      </c>
      <c r="DH6" s="34" t="str">
        <f>IF(DH7="","",IF(DH7="-","【-】","【"&amp;SUBSTITUTE(TEXT(DH7,"#,##0.00"),"-","△")&amp;"】"))</f>
        <v>【79.51】</v>
      </c>
      <c r="DI6" s="35">
        <f>IF(DI7="",NA(),DI7)</f>
        <v>16.579999999999998</v>
      </c>
      <c r="DJ6" s="35">
        <f t="shared" ref="DJ6:DR6" si="12">IF(DJ7="",NA(),DJ7)</f>
        <v>18.829999999999998</v>
      </c>
      <c r="DK6" s="35">
        <f t="shared" si="12"/>
        <v>21.19</v>
      </c>
      <c r="DL6" s="35">
        <f t="shared" si="12"/>
        <v>23.24</v>
      </c>
      <c r="DM6" s="35">
        <f t="shared" si="12"/>
        <v>25.63</v>
      </c>
      <c r="DN6" s="35">
        <f t="shared" si="12"/>
        <v>14.97</v>
      </c>
      <c r="DO6" s="35">
        <f t="shared" si="12"/>
        <v>16.16</v>
      </c>
      <c r="DP6" s="35">
        <f t="shared" si="12"/>
        <v>16.420000000000002</v>
      </c>
      <c r="DQ6" s="35">
        <f t="shared" si="12"/>
        <v>16.41</v>
      </c>
      <c r="DR6" s="35">
        <f t="shared" si="12"/>
        <v>16.63</v>
      </c>
      <c r="DS6" s="34" t="str">
        <f>IF(DS7="","",IF(DS7="-","【-】","【"&amp;SUBSTITUTE(TEXT(DS7,"#,##0.00"),"-","△")&amp;"】"))</f>
        <v>【20.31】</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2">
      <c r="A7" s="28"/>
      <c r="B7" s="37">
        <v>2019</v>
      </c>
      <c r="C7" s="37">
        <v>102059</v>
      </c>
      <c r="D7" s="37">
        <v>46</v>
      </c>
      <c r="E7" s="37">
        <v>18</v>
      </c>
      <c r="F7" s="37">
        <v>0</v>
      </c>
      <c r="G7" s="37">
        <v>0</v>
      </c>
      <c r="H7" s="37" t="s">
        <v>96</v>
      </c>
      <c r="I7" s="37" t="s">
        <v>97</v>
      </c>
      <c r="J7" s="37" t="s">
        <v>98</v>
      </c>
      <c r="K7" s="37" t="s">
        <v>99</v>
      </c>
      <c r="L7" s="37" t="s">
        <v>100</v>
      </c>
      <c r="M7" s="37" t="s">
        <v>101</v>
      </c>
      <c r="N7" s="38" t="s">
        <v>102</v>
      </c>
      <c r="O7" s="38">
        <v>72.97</v>
      </c>
      <c r="P7" s="38">
        <v>0.64</v>
      </c>
      <c r="Q7" s="38">
        <v>100</v>
      </c>
      <c r="R7" s="38">
        <v>2222</v>
      </c>
      <c r="S7" s="38">
        <v>224415</v>
      </c>
      <c r="T7" s="38">
        <v>175.54</v>
      </c>
      <c r="U7" s="38">
        <v>1278.43</v>
      </c>
      <c r="V7" s="38">
        <v>1434</v>
      </c>
      <c r="W7" s="38">
        <v>6.47</v>
      </c>
      <c r="X7" s="38">
        <v>221.64</v>
      </c>
      <c r="Y7" s="38">
        <v>129.13</v>
      </c>
      <c r="Z7" s="38">
        <v>63.66</v>
      </c>
      <c r="AA7" s="38">
        <v>113.17</v>
      </c>
      <c r="AB7" s="38">
        <v>104.48</v>
      </c>
      <c r="AC7" s="38">
        <v>103.17</v>
      </c>
      <c r="AD7" s="38">
        <v>89.69</v>
      </c>
      <c r="AE7" s="38">
        <v>85.72</v>
      </c>
      <c r="AF7" s="38">
        <v>93.44</v>
      </c>
      <c r="AG7" s="38">
        <v>90.02</v>
      </c>
      <c r="AH7" s="38">
        <v>93.76</v>
      </c>
      <c r="AI7" s="38">
        <v>95.06</v>
      </c>
      <c r="AJ7" s="38">
        <v>0</v>
      </c>
      <c r="AK7" s="38">
        <v>0</v>
      </c>
      <c r="AL7" s="38">
        <v>0</v>
      </c>
      <c r="AM7" s="38">
        <v>0</v>
      </c>
      <c r="AN7" s="38">
        <v>0</v>
      </c>
      <c r="AO7" s="38">
        <v>124.89</v>
      </c>
      <c r="AP7" s="38">
        <v>129.72999999999999</v>
      </c>
      <c r="AQ7" s="38">
        <v>123.58</v>
      </c>
      <c r="AR7" s="38">
        <v>221.28</v>
      </c>
      <c r="AS7" s="38">
        <v>173.09</v>
      </c>
      <c r="AT7" s="38">
        <v>144.21</v>
      </c>
      <c r="AU7" s="38">
        <v>916.49</v>
      </c>
      <c r="AV7" s="38">
        <v>519.04999999999995</v>
      </c>
      <c r="AW7" s="38">
        <v>597.71</v>
      </c>
      <c r="AX7" s="38">
        <v>527.09</v>
      </c>
      <c r="AY7" s="38">
        <v>843.02</v>
      </c>
      <c r="AZ7" s="38">
        <v>221.76</v>
      </c>
      <c r="BA7" s="38">
        <v>180.07</v>
      </c>
      <c r="BB7" s="38">
        <v>172.39</v>
      </c>
      <c r="BC7" s="38">
        <v>113.42</v>
      </c>
      <c r="BD7" s="38">
        <v>117.39</v>
      </c>
      <c r="BE7" s="38">
        <v>103.18</v>
      </c>
      <c r="BF7" s="38">
        <v>266.35000000000002</v>
      </c>
      <c r="BG7" s="38">
        <v>187.35</v>
      </c>
      <c r="BH7" s="38">
        <v>324.87</v>
      </c>
      <c r="BI7" s="38">
        <v>407.17</v>
      </c>
      <c r="BJ7" s="38">
        <v>547.14</v>
      </c>
      <c r="BK7" s="38">
        <v>392.19</v>
      </c>
      <c r="BL7" s="38">
        <v>413.5</v>
      </c>
      <c r="BM7" s="38">
        <v>407.42</v>
      </c>
      <c r="BN7" s="38">
        <v>386.46</v>
      </c>
      <c r="BO7" s="38">
        <v>421.25</v>
      </c>
      <c r="BP7" s="38">
        <v>307.23</v>
      </c>
      <c r="BQ7" s="38">
        <v>26.85</v>
      </c>
      <c r="BR7" s="38">
        <v>25.98</v>
      </c>
      <c r="BS7" s="38">
        <v>30.84</v>
      </c>
      <c r="BT7" s="38">
        <v>26.36</v>
      </c>
      <c r="BU7" s="38">
        <v>25.23</v>
      </c>
      <c r="BV7" s="38">
        <v>57.03</v>
      </c>
      <c r="BW7" s="38">
        <v>55.84</v>
      </c>
      <c r="BX7" s="38">
        <v>57.08</v>
      </c>
      <c r="BY7" s="38">
        <v>55.85</v>
      </c>
      <c r="BZ7" s="38">
        <v>53.23</v>
      </c>
      <c r="CA7" s="38">
        <v>59.98</v>
      </c>
      <c r="CB7" s="38">
        <v>376.14</v>
      </c>
      <c r="CC7" s="38">
        <v>388.78</v>
      </c>
      <c r="CD7" s="38">
        <v>327.45999999999998</v>
      </c>
      <c r="CE7" s="38">
        <v>383.1</v>
      </c>
      <c r="CF7" s="38">
        <v>400.3</v>
      </c>
      <c r="CG7" s="38">
        <v>283.73</v>
      </c>
      <c r="CH7" s="38">
        <v>287.57</v>
      </c>
      <c r="CI7" s="38">
        <v>286.86</v>
      </c>
      <c r="CJ7" s="38">
        <v>287.91000000000003</v>
      </c>
      <c r="CK7" s="38">
        <v>283.3</v>
      </c>
      <c r="CL7" s="38">
        <v>272.98</v>
      </c>
      <c r="CM7" s="38" t="s">
        <v>102</v>
      </c>
      <c r="CN7" s="38">
        <v>46.1</v>
      </c>
      <c r="CO7" s="38">
        <v>47.01</v>
      </c>
      <c r="CP7" s="38">
        <v>46.36</v>
      </c>
      <c r="CQ7" s="38">
        <v>48.51</v>
      </c>
      <c r="CR7" s="38">
        <v>58.25</v>
      </c>
      <c r="CS7" s="38">
        <v>61.55</v>
      </c>
      <c r="CT7" s="38">
        <v>57.22</v>
      </c>
      <c r="CU7" s="38">
        <v>54.93</v>
      </c>
      <c r="CV7" s="38">
        <v>55.96</v>
      </c>
      <c r="CW7" s="38">
        <v>58.71</v>
      </c>
      <c r="CX7" s="38">
        <v>100</v>
      </c>
      <c r="CY7" s="38">
        <v>100</v>
      </c>
      <c r="CZ7" s="38">
        <v>100</v>
      </c>
      <c r="DA7" s="38">
        <v>100</v>
      </c>
      <c r="DB7" s="38">
        <v>100</v>
      </c>
      <c r="DC7" s="38">
        <v>68.150000000000006</v>
      </c>
      <c r="DD7" s="38">
        <v>67.489999999999995</v>
      </c>
      <c r="DE7" s="38">
        <v>67.290000000000006</v>
      </c>
      <c r="DF7" s="38">
        <v>65.569999999999993</v>
      </c>
      <c r="DG7" s="38">
        <v>60.12</v>
      </c>
      <c r="DH7" s="38">
        <v>79.510000000000005</v>
      </c>
      <c r="DI7" s="38">
        <v>16.579999999999998</v>
      </c>
      <c r="DJ7" s="38">
        <v>18.829999999999998</v>
      </c>
      <c r="DK7" s="38">
        <v>21.19</v>
      </c>
      <c r="DL7" s="38">
        <v>23.24</v>
      </c>
      <c r="DM7" s="38">
        <v>25.63</v>
      </c>
      <c r="DN7" s="38">
        <v>14.97</v>
      </c>
      <c r="DO7" s="38">
        <v>16.16</v>
      </c>
      <c r="DP7" s="38">
        <v>16.420000000000002</v>
      </c>
      <c r="DQ7" s="38">
        <v>16.41</v>
      </c>
      <c r="DR7" s="38">
        <v>16.63</v>
      </c>
      <c r="DS7" s="38">
        <v>20.309999999999999</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111</v>
      </c>
      <c r="D13" t="s">
        <v>112</v>
      </c>
      <c r="E13" t="s">
        <v>111</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2021-01-26T04:43:40Z</cp:lastPrinted>
  <dcterms:created xsi:type="dcterms:W3CDTF">2020-12-04T02:39:48Z</dcterms:created>
  <dcterms:modified xsi:type="dcterms:W3CDTF">2021-02-19T02:06:23Z</dcterms:modified>
  <cp:category/>
</cp:coreProperties>
</file>