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10○富岡市\"/>
    </mc:Choice>
  </mc:AlternateContent>
  <xr:revisionPtr revIDLastSave="0" documentId="13_ncr:1_{07300981-F2F4-4B66-83B9-58D933D09BAB}" xr6:coauthVersionLast="36" xr6:coauthVersionMax="36" xr10:uidLastSave="{00000000-0000-0000-0000-000000000000}"/>
  <workbookProtection workbookAlgorithmName="SHA-512" workbookHashValue="wAZ8OqyPYclK6IJL8p/3ZL8AWf2gsq8u5rkE4UFfqBR6dFdtFCnpON4HPZWHiDAWzlddr2Q23t4w9X3NzTcMOA==" workbookSaltValue="Z9xest93fmzrzdImuAdXV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BB10" i="4"/>
  <c r="AT10" i="4"/>
  <c r="P10" i="4"/>
  <c r="I10" i="4"/>
  <c r="AT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<sst xmlns="http://schemas.openxmlformats.org/spreadsheetml/2006/main" count="319" uniqueCount="117">
  <si>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</si>
  <si>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</si>
  <si>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</si>
  <si>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</si>
  <si>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</si>
  <si>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</si>
  <si>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</si>
  <si>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</si>
  <si>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</si>
  <si>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</si>
  <si>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</si>
  <si>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</si>
  <si>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</si>
  <si>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</si>
  <si>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</si>
  <si>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</si>
  <si>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</si>
  <si>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</si>
  <si>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</si>
  <si>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</si>
  <si>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</si>
  <si>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</si>
  <si>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</si>
  <si>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</si>
  <si>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</si>
  <si>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</si>
  <si>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</si>
  <si>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</si>
  <si>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</si>
  <si>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</si>
  <si>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</si>
  <si>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</si>
  <si>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</si>
  <si>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</si>
  <si>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</si>
  <si>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</si>
  <si>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</si>
  <si>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</si>
  <si>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</si>
  <si>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</si>
  <si>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</si>
  <si>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</si>
  <si>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</si>
  <si>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</si>
  <si>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</si>
  <si>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</si>
  <si>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</si>
  <si>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</si>
  <si>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</si>
  <si>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</si>
  <si>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</si>
  <si>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</si>
  <si>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</si>
  <si>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</si>
  <si>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</si>
  <si>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</si>
  <si>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</si>
  <si>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</si>
  <si>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</si>
  <si>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</si>
  <si>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</si>
  <si>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</si>
  <si>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</si>
  <si>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</si>
  <si>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</si>
  <si>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</si>
  <si>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</si>
  <si>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</si>
  <si>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</si>
  <si>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</si>
  <si>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</si>
  <si>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</si>
  <si>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</si>
  <si>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</si>
  <si>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</si>
  <si>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</si>
  <si>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</si>
  <si>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</si>
  <si>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</si>
  <si>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</si>
  <si>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</si>
  <si>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</si>
  <si>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</si>
  <si>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</si>
  <si>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</si>
  <si>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</si>
  <si>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</si>
  <si>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</si>
  <si>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</si>
  <si>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</si>
  <si>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</si>
  <si>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</si>
  <si>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</si>
  <si>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</si>
  <si>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</si>
  <si>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</si>
  <si>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</si>
  <si>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</si>
  <si>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</si>
  <si>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</si>
  <si>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</si>
  <si>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</si>
  <si>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</si>
  <si>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</si>
  <si>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</si>
  <si>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</si>
  <si>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</si>
  <si>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</si>
  <si>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</si>
  <si>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</si>
  <si>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</si>
  <si>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</si>
  <si>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</si>
  <si>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</si>
  <si>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供用開始後14年のため、管路更新は実施していません。しかし、処理施設の各種機械設備の交換時期を迎えています。そのため、毎年度、優先順位を決めポンプ等の機器更新を実施しています。
　管路については、カメラ調査等未実施のため、今後、計画的に調査等を実施していく必要があります。
　また、マンホールポンプ場については現在24ヶ所稼働していますが、使用状況等によりポンプの定期的な交換・メンテナンスを実施し長寿命化を図っていきます。
　施設全体の機能保全を計画的に行い、長寿命化を図っていきます。</t>
    <phoneticPr fontId="4"/>
  </si>
  <si>
    <t>①収益的収支比率を上げるために、今後直面する人口減少に伴う収入減が見込まれる中、いかに収入確保を図るか、また汚水処理費の削減も併せてより一層の経営改善が必要です。
③流動比率が全国平均を大きく下回っています。現金預金確保のため、経費削減や水洗化率の向上に努める必要があります。
④企業債償還費用の全額を一般会計からの繰入金に依存しています。引き続き計画的に償還を行い残高の減少に努める必要があります。
⑤経費回収率は全国平均を上回るものの、高い水準とは言えず、一層の汚水処理費用の削減が必要です。
⑥汚水処理原価は全国平均を下回っているため、施設や管路の改修に向けた経営改善が必要です。
⑦施設利用率は全国平均を上回っており、今後も接続率を向上させ、処理水量を増やすことが望まれます。
⑧水洗化率は、平均を上回っていますが、未接続者に対する啓発、促進を図っていきます。
　以上のことから、使用料収入の確保に向け、排水設備工事費補助金制度の実施や未接続者に対する全戸訪問を実施するなど水洗化率の向上を図ることが必要です。また、汚水処理経費の削減に向け、効率的な汚水処理の実施が必要です。</t>
    <rPh sb="83" eb="85">
      <t>リュウドウ</t>
    </rPh>
    <rPh sb="85" eb="87">
      <t>ヒリツ</t>
    </rPh>
    <rPh sb="88" eb="90">
      <t>ゼンコク</t>
    </rPh>
    <rPh sb="90" eb="92">
      <t>ヘイキン</t>
    </rPh>
    <rPh sb="93" eb="94">
      <t>オオ</t>
    </rPh>
    <rPh sb="96" eb="98">
      <t>シタマワ</t>
    </rPh>
    <rPh sb="104" eb="106">
      <t>ゲンキン</t>
    </rPh>
    <rPh sb="106" eb="108">
      <t>ヨキン</t>
    </rPh>
    <rPh sb="108" eb="110">
      <t>カクホ</t>
    </rPh>
    <rPh sb="114" eb="116">
      <t>ケイヒ</t>
    </rPh>
    <rPh sb="116" eb="118">
      <t>サクゲン</t>
    </rPh>
    <rPh sb="119" eb="122">
      <t>スイセンカ</t>
    </rPh>
    <rPh sb="122" eb="123">
      <t>リツ</t>
    </rPh>
    <rPh sb="124" eb="126">
      <t>コウジョウ</t>
    </rPh>
    <rPh sb="127" eb="128">
      <t>ツト</t>
    </rPh>
    <rPh sb="130" eb="132">
      <t>ヒツヨウ</t>
    </rPh>
    <rPh sb="306" eb="307">
      <t>ウエ</t>
    </rPh>
    <rPh sb="313" eb="315">
      <t>コンゴ</t>
    </rPh>
    <rPh sb="350" eb="352">
      <t>ヘイキン</t>
    </rPh>
    <rPh sb="353" eb="355">
      <t>ウワマワ</t>
    </rPh>
    <phoneticPr fontId="4"/>
  </si>
  <si>
    <t>(1)令和元年度より地方公営企業法の全部を適用しています。
(2)少子高齢化、人口減少、施設老朽化等経営環境が厳しさを増す中、サービスの安定的な継続のために今まで以上の経営改善（料金収入の確保、汚水処理費用の削減）が必要です。
(3)公営企業会計への移行により一層の経営状況の明確化を図ります。さらに、効率的・機動的な資産管理など経営の自由度の向上及び住民ニーズへの迅速な対応やサービスの向上を図ります。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</si>
</sst>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72-4C18-B05B-2CFD01AC10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B72-4C18-B05B-2CFD01AC10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44.92</c:v>
                </c:pt>
              </c:numCache>
            </c:numRef>
          </c:val>
          <c:extLst>
            <c:ext xmlns:c16="http://schemas.microsoft.com/office/drawing/2014/chart" uri="{C3380CC4-5D6E-409C-BE32-E72D297353CC}">
              <c16:uniqueId val="{00000000-EB2D-4A1B-AA73-11617BEB22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42.33</c:v>
                </c:pt>
              </c:numCache>
            </c:numRef>
          </c:val>
          <c:smooth val="0"/>
          <c:extLst>
            <c:ext xmlns:c16="http://schemas.microsoft.com/office/drawing/2014/chart" uri="{C3380CC4-5D6E-409C-BE32-E72D297353CC}">
              <c16:uniqueId val="{00000001-EB2D-4A1B-AA73-11617BEB22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75.73</c:v>
                </c:pt>
              </c:numCache>
            </c:numRef>
          </c:val>
          <c:extLst>
            <c:ext xmlns:c16="http://schemas.microsoft.com/office/drawing/2014/chart" uri="{C3380CC4-5D6E-409C-BE32-E72D297353CC}">
              <c16:uniqueId val="{00000000-7E81-48F9-9A4B-A49AFDA6E5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7E81-48F9-9A4B-A49AFDA6E5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122.67</c:v>
                </c:pt>
              </c:numCache>
            </c:numRef>
          </c:val>
          <c:extLst>
            <c:ext xmlns:c16="http://schemas.microsoft.com/office/drawing/2014/chart" uri="{C3380CC4-5D6E-409C-BE32-E72D297353CC}">
              <c16:uniqueId val="{00000000-3F41-4124-AA32-1C76A12C7D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104.22</c:v>
                </c:pt>
              </c:numCache>
            </c:numRef>
          </c:val>
          <c:smooth val="0"/>
          <c:extLst>
            <c:ext xmlns:c16="http://schemas.microsoft.com/office/drawing/2014/chart" uri="{C3380CC4-5D6E-409C-BE32-E72D297353CC}">
              <c16:uniqueId val="{00000001-3F41-4124-AA32-1C76A12C7D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465E-4CCD-966A-9299A07177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12.06</c:v>
                </c:pt>
              </c:numCache>
            </c:numRef>
          </c:val>
          <c:smooth val="0"/>
          <c:extLst>
            <c:ext xmlns:c16="http://schemas.microsoft.com/office/drawing/2014/chart" uri="{C3380CC4-5D6E-409C-BE32-E72D297353CC}">
              <c16:uniqueId val="{00000001-465E-4CCD-966A-9299A07177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C7-488F-AF53-24196E984B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EC7-488F-AF53-24196E984B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FE-497E-BBE2-0532EDEF36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23.66</c:v>
                </c:pt>
              </c:numCache>
            </c:numRef>
          </c:val>
          <c:smooth val="0"/>
          <c:extLst>
            <c:ext xmlns:c16="http://schemas.microsoft.com/office/drawing/2014/chart" uri="{C3380CC4-5D6E-409C-BE32-E72D297353CC}">
              <c16:uniqueId val="{00000001-22FE-497E-BBE2-0532EDEF36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35.19</c:v>
                </c:pt>
              </c:numCache>
            </c:numRef>
          </c:val>
          <c:extLst>
            <c:ext xmlns:c16="http://schemas.microsoft.com/office/drawing/2014/chart" uri="{C3380CC4-5D6E-409C-BE32-E72D297353CC}">
              <c16:uniqueId val="{00000000-4944-4F19-AF4C-F6CE04B1BA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103.43</c:v>
                </c:pt>
              </c:numCache>
            </c:numRef>
          </c:val>
          <c:smooth val="0"/>
          <c:extLst>
            <c:ext xmlns:c16="http://schemas.microsoft.com/office/drawing/2014/chart" uri="{C3380CC4-5D6E-409C-BE32-E72D297353CC}">
              <c16:uniqueId val="{00000001-4944-4F19-AF4C-F6CE04B1BA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3631.32</c:v>
                </c:pt>
              </c:numCache>
            </c:numRef>
          </c:val>
          <c:extLst>
            <c:ext xmlns:c16="http://schemas.microsoft.com/office/drawing/2014/chart" uri="{C3380CC4-5D6E-409C-BE32-E72D297353CC}">
              <c16:uniqueId val="{00000000-E298-4C81-B9AF-B2D1B139EF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673.08</c:v>
                </c:pt>
              </c:numCache>
            </c:numRef>
          </c:val>
          <c:smooth val="0"/>
          <c:extLst>
            <c:ext xmlns:c16="http://schemas.microsoft.com/office/drawing/2014/chart" uri="{C3380CC4-5D6E-409C-BE32-E72D297353CC}">
              <c16:uniqueId val="{00000001-E298-4C81-B9AF-B2D1B139EF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71.69</c:v>
                </c:pt>
              </c:numCache>
            </c:numRef>
          </c:val>
          <c:extLst>
            <c:ext xmlns:c16="http://schemas.microsoft.com/office/drawing/2014/chart" uri="{C3380CC4-5D6E-409C-BE32-E72D297353CC}">
              <c16:uniqueId val="{00000000-EBCF-4250-92A7-318F6D4AAD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42.44</c:v>
                </c:pt>
              </c:numCache>
            </c:numRef>
          </c:val>
          <c:smooth val="0"/>
          <c:extLst>
            <c:ext xmlns:c16="http://schemas.microsoft.com/office/drawing/2014/chart" uri="{C3380CC4-5D6E-409C-BE32-E72D297353CC}">
              <c16:uniqueId val="{00000001-EBCF-4250-92A7-318F6D4AAD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EAF-41C6-8127-855218A30D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284.54000000000002</c:v>
                </c:pt>
              </c:numCache>
            </c:numRef>
          </c:val>
          <c:smooth val="0"/>
          <c:extLst>
            <c:ext xmlns:c16="http://schemas.microsoft.com/office/drawing/2014/chart" uri="{C3380CC4-5D6E-409C-BE32-E72D297353CC}">
              <c16:uniqueId val="{00000001-2EAF-41C6-8127-855218A30D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富岡市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48276</v>
      </c>
      <c r="AM8" s="69"/>
      <c r="AN8" s="69"/>
      <c r="AO8" s="69"/>
      <c r="AP8" s="69"/>
      <c r="AQ8" s="69"/>
      <c r="AR8" s="69"/>
      <c r="AS8" s="69"/>
      <c r="AT8" s="68">
        <f>データ!T6</f>
        <v>122.85</v>
      </c>
      <c r="AU8" s="68"/>
      <c r="AV8" s="68"/>
      <c r="AW8" s="68"/>
      <c r="AX8" s="68"/>
      <c r="AY8" s="68"/>
      <c r="AZ8" s="68"/>
      <c r="BA8" s="68"/>
      <c r="BB8" s="68">
        <f>データ!U6</f>
        <v>392.97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65.22</v>
      </c>
      <c r="J10" s="68"/>
      <c r="K10" s="68"/>
      <c r="L10" s="68"/>
      <c r="M10" s="68"/>
      <c r="N10" s="68"/>
      <c r="O10" s="68"/>
      <c r="P10" s="68">
        <f>データ!P6</f>
        <v>4.37</v>
      </c>
      <c r="Q10" s="68"/>
      <c r="R10" s="68"/>
      <c r="S10" s="68"/>
      <c r="T10" s="68"/>
      <c r="U10" s="68"/>
      <c r="V10" s="68"/>
      <c r="W10" s="68">
        <f>データ!Q6</f>
        <v>97.09</v>
      </c>
      <c r="X10" s="68"/>
      <c r="Y10" s="68"/>
      <c r="Z10" s="68"/>
      <c r="AA10" s="68"/>
      <c r="AB10" s="68"/>
      <c r="AC10" s="68"/>
      <c r="AD10" s="69">
        <f>データ!R6</f>
        <v>2255</v>
      </c>
      <c r="AE10" s="69"/>
      <c r="AF10" s="69"/>
      <c r="AG10" s="69"/>
      <c r="AH10" s="69"/>
      <c r="AI10" s="69"/>
      <c r="AJ10" s="69"/>
      <c r="AK10" s="2"/>
      <c r="AL10" s="69">
        <f>データ!V6</f>
        <v>2101</v>
      </c>
      <c r="AM10" s="69"/>
      <c r="AN10" s="69"/>
      <c r="AO10" s="69"/>
      <c r="AP10" s="69"/>
      <c r="AQ10" s="69"/>
      <c r="AR10" s="69"/>
      <c r="AS10" s="69"/>
      <c r="AT10" s="68">
        <f>データ!W6</f>
        <v>1.1399999999999999</v>
      </c>
      <c r="AU10" s="68"/>
      <c r="AV10" s="68"/>
      <c r="AW10" s="68"/>
      <c r="AX10" s="68"/>
      <c r="AY10" s="68"/>
      <c r="AZ10" s="68"/>
      <c r="BA10" s="68"/>
      <c r="BB10" s="68">
        <f>データ!X6</f>
        <v>1842.98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sn+PeQQqT+A1egB/0AQyWX/inAHoxA1S+bbOY/W1vV6164OK9AE272hRnPjI79mNZ5Ik9EHpuw3Kdi2jsnLtQ==" saltValue="MXspGLOtnGllpM9mQ0Ry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102105</v>
      </c>
      <c r="D6" s="33">
        <f t="shared" si="3"/>
        <v>46</v>
      </c>
      <c r="E6" s="33">
        <f t="shared" si="3"/>
        <v>17</v>
      </c>
      <c r="F6" s="33">
        <f t="shared" si="3"/>
        <v>5</v>
      </c>
      <c r="G6" s="33">
        <f t="shared" si="3"/>
        <v>0</v>
      </c>
      <c r="H6" s="33" t="str">
        <f t="shared" si="3"/>
        <v>群馬県　富岡市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65.22</v>
      </c>
      <c r="P6" s="34">
        <f t="shared" si="3"/>
        <v>4.37</v>
      </c>
      <c r="Q6" s="34">
        <f t="shared" si="3"/>
        <v>97.09</v>
      </c>
      <c r="R6" s="34">
        <f t="shared" si="3"/>
        <v>2255</v>
      </c>
      <c r="S6" s="34">
        <f t="shared" si="3"/>
        <v>48276</v>
      </c>
      <c r="T6" s="34">
        <f t="shared" si="3"/>
        <v>122.85</v>
      </c>
      <c r="U6" s="34">
        <f t="shared" si="3"/>
        <v>392.97</v>
      </c>
      <c r="V6" s="34">
        <f t="shared" si="3"/>
        <v>2101</v>
      </c>
      <c r="W6" s="34">
        <f t="shared" si="3"/>
        <v>1.1399999999999999</v>
      </c>
      <c r="X6" s="34">
        <f t="shared" si="3"/>
        <v>1842.98</v>
      </c>
      <c r="Y6" s="35" t="str">
        <f>IF(Y7="",NA(),Y7)</f>
        <v>-</v>
      </c>
      <c r="Z6" s="35" t="str">
        <f t="shared" ref="Z6:AH6" si="4">IF(Z7="",NA(),Z7)</f>
        <v>-</v>
      </c>
      <c r="AA6" s="35" t="str">
        <f t="shared" si="4"/>
        <v>-</v>
      </c>
      <c r="AB6" s="35" t="str">
        <f t="shared" si="4"/>
        <v>-</v>
      </c>
      <c r="AC6" s="35">
        <f t="shared" si="4"/>
        <v>122.67</v>
      </c>
      <c r="AD6" s="35" t="str">
        <f t="shared" si="4"/>
        <v>-</v>
      </c>
      <c r="AE6" s="35" t="str">
        <f t="shared" si="4"/>
        <v>-</v>
      </c>
      <c r="AF6" s="35" t="str">
        <f t="shared" si="4"/>
        <v>-</v>
      </c>
      <c r="AG6" s="35" t="str">
        <f t="shared" si="4"/>
        <v>-</v>
      </c>
      <c r="AH6" s="35">
        <f t="shared" si="4"/>
        <v>104.22</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23.66</v>
      </c>
      <c r="AT6" s="34" t="str">
        <f>IF(AT7="","",IF(AT7="-","【-】","【"&amp;SUBSTITUTE(TEXT(AT7,"#,##0.00"),"-","△")&amp;"】"))</f>
        <v>【165.48】</v>
      </c>
      <c r="AU6" s="35" t="str">
        <f>IF(AU7="",NA(),AU7)</f>
        <v>-</v>
      </c>
      <c r="AV6" s="35" t="str">
        <f t="shared" ref="AV6:BD6" si="6">IF(AV7="",NA(),AV7)</f>
        <v>-</v>
      </c>
      <c r="AW6" s="35" t="str">
        <f t="shared" si="6"/>
        <v>-</v>
      </c>
      <c r="AX6" s="35" t="str">
        <f t="shared" si="6"/>
        <v>-</v>
      </c>
      <c r="AY6" s="35">
        <f t="shared" si="6"/>
        <v>35.19</v>
      </c>
      <c r="AZ6" s="35" t="str">
        <f t="shared" si="6"/>
        <v>-</v>
      </c>
      <c r="BA6" s="35" t="str">
        <f t="shared" si="6"/>
        <v>-</v>
      </c>
      <c r="BB6" s="35" t="str">
        <f t="shared" si="6"/>
        <v>-</v>
      </c>
      <c r="BC6" s="35" t="str">
        <f t="shared" si="6"/>
        <v>-</v>
      </c>
      <c r="BD6" s="35">
        <f t="shared" si="6"/>
        <v>103.43</v>
      </c>
      <c r="BE6" s="34" t="str">
        <f>IF(BE7="","",IF(BE7="-","【-】","【"&amp;SUBSTITUTE(TEXT(BE7,"#,##0.00"),"-","△")&amp;"】"))</f>
        <v>【33.84】</v>
      </c>
      <c r="BF6" s="35" t="str">
        <f>IF(BF7="",NA(),BF7)</f>
        <v>-</v>
      </c>
      <c r="BG6" s="35" t="str">
        <f t="shared" ref="BG6:BO6" si="7">IF(BG7="",NA(),BG7)</f>
        <v>-</v>
      </c>
      <c r="BH6" s="35" t="str">
        <f t="shared" si="7"/>
        <v>-</v>
      </c>
      <c r="BI6" s="35" t="str">
        <f t="shared" si="7"/>
        <v>-</v>
      </c>
      <c r="BJ6" s="35">
        <f t="shared" si="7"/>
        <v>3631.32</v>
      </c>
      <c r="BK6" s="35" t="str">
        <f t="shared" si="7"/>
        <v>-</v>
      </c>
      <c r="BL6" s="35" t="str">
        <f t="shared" si="7"/>
        <v>-</v>
      </c>
      <c r="BM6" s="35" t="str">
        <f t="shared" si="7"/>
        <v>-</v>
      </c>
      <c r="BN6" s="35" t="str">
        <f t="shared" si="7"/>
        <v>-</v>
      </c>
      <c r="BO6" s="35">
        <f t="shared" si="7"/>
        <v>673.08</v>
      </c>
      <c r="BP6" s="34" t="str">
        <f>IF(BP7="","",IF(BP7="-","【-】","【"&amp;SUBSTITUTE(TEXT(BP7,"#,##0.00"),"-","△")&amp;"】"))</f>
        <v>【765.47】</v>
      </c>
      <c r="BQ6" s="35" t="str">
        <f>IF(BQ7="",NA(),BQ7)</f>
        <v>-</v>
      </c>
      <c r="BR6" s="35" t="str">
        <f t="shared" ref="BR6:BZ6" si="8">IF(BR7="",NA(),BR7)</f>
        <v>-</v>
      </c>
      <c r="BS6" s="35" t="str">
        <f t="shared" si="8"/>
        <v>-</v>
      </c>
      <c r="BT6" s="35" t="str">
        <f t="shared" si="8"/>
        <v>-</v>
      </c>
      <c r="BU6" s="35">
        <f t="shared" si="8"/>
        <v>71.69</v>
      </c>
      <c r="BV6" s="35" t="str">
        <f t="shared" si="8"/>
        <v>-</v>
      </c>
      <c r="BW6" s="35" t="str">
        <f t="shared" si="8"/>
        <v>-</v>
      </c>
      <c r="BX6" s="35" t="str">
        <f t="shared" si="8"/>
        <v>-</v>
      </c>
      <c r="BY6" s="35" t="str">
        <f t="shared" si="8"/>
        <v>-</v>
      </c>
      <c r="BZ6" s="35">
        <f t="shared" si="8"/>
        <v>42.44</v>
      </c>
      <c r="CA6" s="34" t="str">
        <f>IF(CA7="","",IF(CA7="-","【-】","【"&amp;SUBSTITUTE(TEXT(CA7,"#,##0.00"),"-","△")&amp;"】"))</f>
        <v>【59.59】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284.54000000000002</v>
      </c>
      <c r="CL6" s="34" t="str">
        <f>IF(CL7="","",IF(CL7="-","【-】","【"&amp;SUBSTITUTE(TEXT(CL7,"#,##0.00"),"-","△")&amp;"】"))</f>
        <v>【257.86】</v>
      </c>
      <c r="CM6" s="35" t="str">
        <f>IF(CM7="",NA(),CM7)</f>
        <v>-</v>
      </c>
      <c r="CN6" s="35" t="str">
        <f t="shared" ref="CN6:CV6" si="10">IF(CN7="",NA(),CN7)</f>
        <v>-</v>
      </c>
      <c r="CO6" s="35" t="str">
        <f t="shared" si="10"/>
        <v>-</v>
      </c>
      <c r="CP6" s="35" t="str">
        <f t="shared" si="10"/>
        <v>-</v>
      </c>
      <c r="CQ6" s="35">
        <f t="shared" si="10"/>
        <v>44.92</v>
      </c>
      <c r="CR6" s="35" t="str">
        <f t="shared" si="10"/>
        <v>-</v>
      </c>
      <c r="CS6" s="35" t="str">
        <f t="shared" si="10"/>
        <v>-</v>
      </c>
      <c r="CT6" s="35" t="str">
        <f t="shared" si="10"/>
        <v>-</v>
      </c>
      <c r="CU6" s="35" t="str">
        <f t="shared" si="10"/>
        <v>-</v>
      </c>
      <c r="CV6" s="35">
        <f t="shared" si="10"/>
        <v>42.33</v>
      </c>
      <c r="CW6" s="34" t="str">
        <f>IF(CW7="","",IF(CW7="-","【-】","【"&amp;SUBSTITUTE(TEXT(CW7,"#,##0.00"),"-","△")&amp;"】"))</f>
        <v>【51.30】</v>
      </c>
      <c r="CX6" s="35" t="str">
        <f>IF(CX7="",NA(),CX7)</f>
        <v>-</v>
      </c>
      <c r="CY6" s="35" t="str">
        <f t="shared" ref="CY6:DG6" si="11">IF(CY7="",NA(),CY7)</f>
        <v>-</v>
      </c>
      <c r="CZ6" s="35" t="str">
        <f t="shared" si="11"/>
        <v>-</v>
      </c>
      <c r="DA6" s="35" t="str">
        <f t="shared" si="11"/>
        <v>-</v>
      </c>
      <c r="DB6" s="35">
        <f t="shared" si="11"/>
        <v>75.73</v>
      </c>
      <c r="DC6" s="35" t="str">
        <f t="shared" si="11"/>
        <v>-</v>
      </c>
      <c r="DD6" s="35" t="str">
        <f t="shared" si="11"/>
        <v>-</v>
      </c>
      <c r="DE6" s="35" t="str">
        <f t="shared" si="11"/>
        <v>-</v>
      </c>
      <c r="DF6" s="35" t="str">
        <f t="shared" si="11"/>
        <v>-</v>
      </c>
      <c r="DG6" s="35">
        <f t="shared" si="11"/>
        <v>62.5</v>
      </c>
      <c r="DH6" s="34" t="str">
        <f>IF(DH7="","",IF(DH7="-","【-】","【"&amp;SUBSTITUTE(TEXT(DH7,"#,##0.00"),"-","△")&amp;"】"))</f>
        <v>【86.22】</v>
      </c>
      <c r="DI6" s="35" t="str">
        <f>IF(DI7="",NA(),DI7)</f>
        <v>-</v>
      </c>
      <c r="DJ6" s="35" t="str">
        <f t="shared" ref="DJ6:DR6" si="12">IF(DJ7="",NA(),DJ7)</f>
        <v>-</v>
      </c>
      <c r="DK6" s="35" t="str">
        <f t="shared" si="12"/>
        <v>-</v>
      </c>
      <c r="DL6" s="35" t="str">
        <f t="shared" si="12"/>
        <v>-</v>
      </c>
      <c r="DM6" s="35">
        <f t="shared" si="12"/>
        <v>4.1100000000000003</v>
      </c>
      <c r="DN6" s="35" t="str">
        <f t="shared" si="12"/>
        <v>-</v>
      </c>
      <c r="DO6" s="35" t="str">
        <f t="shared" si="12"/>
        <v>-</v>
      </c>
      <c r="DP6" s="35" t="str">
        <f t="shared" si="12"/>
        <v>-</v>
      </c>
      <c r="DQ6" s="35" t="str">
        <f t="shared" si="12"/>
        <v>-</v>
      </c>
      <c r="DR6" s="35">
        <f t="shared" si="12"/>
        <v>12.06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【0.02】</v>
      </c>
    </row>
    <row r="7" spans="1:148" s="36" customFormat="1" x14ac:dyDescent="0.2">
      <c r="A7" s="28"/>
      <c r="B7" s="37">
        <v>2019</v>
      </c>
      <c r="C7" s="37">
        <v>102105</v>
      </c>
      <c r="D7" s="37">
        <v>46</v>
      </c>
      <c r="E7" s="37">
        <v>17</v>
      </c>
      <c r="F7" s="37">
        <v>5</v>
      </c>
      <c r="G7" s="37">
        <v>0</v>
      </c>
      <c r="H7" s="37" t="s">
        <v>96</v>
      </c>
      <c r="I7" s="37" t="s">
        <v>97</v>
      </c>
      <c r="J7" s="37" t="s">
        <v>98</v>
      </c>
      <c r="K7" s="37" t="s">
        <v>99</v>
      </c>
      <c r="L7" s="37" t="s">
        <v>100</v>
      </c>
      <c r="M7" s="37" t="s">
        <v>101</v>
      </c>
      <c r="N7" s="38" t="s">
        <v>102</v>
      </c>
      <c r="O7" s="38">
        <v>65.22</v>
      </c>
      <c r="P7" s="38">
        <v>4.37</v>
      </c>
      <c r="Q7" s="38">
        <v>97.09</v>
      </c>
      <c r="R7" s="38">
        <v>2255</v>
      </c>
      <c r="S7" s="38">
        <v>48276</v>
      </c>
      <c r="T7" s="38">
        <v>122.85</v>
      </c>
      <c r="U7" s="38">
        <v>392.97</v>
      </c>
      <c r="V7" s="38">
        <v>2101</v>
      </c>
      <c r="W7" s="38">
        <v>1.1399999999999999</v>
      </c>
      <c r="X7" s="38">
        <v>1842.98</v>
      </c>
      <c r="Y7" s="38" t="s">
        <v>102</v>
      </c>
      <c r="Z7" s="38" t="s">
        <v>102</v>
      </c>
      <c r="AA7" s="38" t="s">
        <v>102</v>
      </c>
      <c r="AB7" s="38" t="s">
        <v>102</v>
      </c>
      <c r="AC7" s="38">
        <v>122.67</v>
      </c>
      <c r="AD7" s="38" t="s">
        <v>102</v>
      </c>
      <c r="AE7" s="38" t="s">
        <v>102</v>
      </c>
      <c r="AF7" s="38" t="s">
        <v>102</v>
      </c>
      <c r="AG7" s="38" t="s">
        <v>102</v>
      </c>
      <c r="AH7" s="38">
        <v>104.22</v>
      </c>
      <c r="AI7" s="38">
        <v>102.97</v>
      </c>
      <c r="AJ7" s="38" t="s">
        <v>102</v>
      </c>
      <c r="AK7" s="38" t="s">
        <v>102</v>
      </c>
      <c r="AL7" s="38" t="s">
        <v>102</v>
      </c>
      <c r="AM7" s="38" t="s">
        <v>102</v>
      </c>
      <c r="AN7" s="38">
        <v>0</v>
      </c>
      <c r="AO7" s="38" t="s">
        <v>102</v>
      </c>
      <c r="AP7" s="38" t="s">
        <v>102</v>
      </c>
      <c r="AQ7" s="38" t="s">
        <v>102</v>
      </c>
      <c r="AR7" s="38" t="s">
        <v>102</v>
      </c>
      <c r="AS7" s="38">
        <v>23.66</v>
      </c>
      <c r="AT7" s="38">
        <v>165.48</v>
      </c>
      <c r="AU7" s="38" t="s">
        <v>102</v>
      </c>
      <c r="AV7" s="38" t="s">
        <v>102</v>
      </c>
      <c r="AW7" s="38" t="s">
        <v>102</v>
      </c>
      <c r="AX7" s="38" t="s">
        <v>102</v>
      </c>
      <c r="AY7" s="38">
        <v>35.19</v>
      </c>
      <c r="AZ7" s="38" t="s">
        <v>102</v>
      </c>
      <c r="BA7" s="38" t="s">
        <v>102</v>
      </c>
      <c r="BB7" s="38" t="s">
        <v>102</v>
      </c>
      <c r="BC7" s="38" t="s">
        <v>102</v>
      </c>
      <c r="BD7" s="38">
        <v>103.43</v>
      </c>
      <c r="BE7" s="38">
        <v>33.840000000000003</v>
      </c>
      <c r="BF7" s="38" t="s">
        <v>102</v>
      </c>
      <c r="BG7" s="38" t="s">
        <v>102</v>
      </c>
      <c r="BH7" s="38" t="s">
        <v>102</v>
      </c>
      <c r="BI7" s="38" t="s">
        <v>102</v>
      </c>
      <c r="BJ7" s="38">
        <v>3631.32</v>
      </c>
      <c r="BK7" s="38" t="s">
        <v>102</v>
      </c>
      <c r="BL7" s="38" t="s">
        <v>102</v>
      </c>
      <c r="BM7" s="38" t="s">
        <v>102</v>
      </c>
      <c r="BN7" s="38" t="s">
        <v>102</v>
      </c>
      <c r="BO7" s="38">
        <v>673.08</v>
      </c>
      <c r="BP7" s="38">
        <v>765.47</v>
      </c>
      <c r="BQ7" s="38" t="s">
        <v>102</v>
      </c>
      <c r="BR7" s="38" t="s">
        <v>102</v>
      </c>
      <c r="BS7" s="38" t="s">
        <v>102</v>
      </c>
      <c r="BT7" s="38" t="s">
        <v>102</v>
      </c>
      <c r="BU7" s="38">
        <v>71.69</v>
      </c>
      <c r="BV7" s="38" t="s">
        <v>102</v>
      </c>
      <c r="BW7" s="38" t="s">
        <v>102</v>
      </c>
      <c r="BX7" s="38" t="s">
        <v>102</v>
      </c>
      <c r="BY7" s="38" t="s">
        <v>102</v>
      </c>
      <c r="BZ7" s="38">
        <v>42.44</v>
      </c>
      <c r="CA7" s="38">
        <v>59.59</v>
      </c>
      <c r="CB7" s="38" t="s">
        <v>102</v>
      </c>
      <c r="CC7" s="38" t="s">
        <v>102</v>
      </c>
      <c r="CD7" s="38" t="s">
        <v>102</v>
      </c>
      <c r="CE7" s="38" t="s">
        <v>102</v>
      </c>
      <c r="CF7" s="38">
        <v>150</v>
      </c>
      <c r="CG7" s="38" t="s">
        <v>102</v>
      </c>
      <c r="CH7" s="38" t="s">
        <v>102</v>
      </c>
      <c r="CI7" s="38" t="s">
        <v>102</v>
      </c>
      <c r="CJ7" s="38" t="s">
        <v>102</v>
      </c>
      <c r="CK7" s="38">
        <v>284.54000000000002</v>
      </c>
      <c r="CL7" s="38">
        <v>257.86</v>
      </c>
      <c r="CM7" s="38" t="s">
        <v>102</v>
      </c>
      <c r="CN7" s="38" t="s">
        <v>102</v>
      </c>
      <c r="CO7" s="38" t="s">
        <v>102</v>
      </c>
      <c r="CP7" s="38" t="s">
        <v>102</v>
      </c>
      <c r="CQ7" s="38">
        <v>44.92</v>
      </c>
      <c r="CR7" s="38" t="s">
        <v>102</v>
      </c>
      <c r="CS7" s="38" t="s">
        <v>102</v>
      </c>
      <c r="CT7" s="38" t="s">
        <v>102</v>
      </c>
      <c r="CU7" s="38" t="s">
        <v>102</v>
      </c>
      <c r="CV7" s="38">
        <v>42.33</v>
      </c>
      <c r="CW7" s="38">
        <v>51.3</v>
      </c>
      <c r="CX7" s="38" t="s">
        <v>102</v>
      </c>
      <c r="CY7" s="38" t="s">
        <v>102</v>
      </c>
      <c r="CZ7" s="38" t="s">
        <v>102</v>
      </c>
      <c r="DA7" s="38" t="s">
        <v>102</v>
      </c>
      <c r="DB7" s="38">
        <v>75.73</v>
      </c>
      <c r="DC7" s="38" t="s">
        <v>102</v>
      </c>
      <c r="DD7" s="38" t="s">
        <v>102</v>
      </c>
      <c r="DE7" s="38" t="s">
        <v>102</v>
      </c>
      <c r="DF7" s="38" t="s">
        <v>102</v>
      </c>
      <c r="DG7" s="38">
        <v>62.5</v>
      </c>
      <c r="DH7" s="38">
        <v>86.22</v>
      </c>
      <c r="DI7" s="38" t="s">
        <v>102</v>
      </c>
      <c r="DJ7" s="38" t="s">
        <v>102</v>
      </c>
      <c r="DK7" s="38" t="s">
        <v>102</v>
      </c>
      <c r="DL7" s="38" t="s">
        <v>102</v>
      </c>
      <c r="DM7" s="38">
        <v>4.1100000000000003</v>
      </c>
      <c r="DN7" s="38" t="s">
        <v>102</v>
      </c>
      <c r="DO7" s="38" t="s">
        <v>102</v>
      </c>
      <c r="DP7" s="38" t="s">
        <v>102</v>
      </c>
      <c r="DQ7" s="38" t="s">
        <v>102</v>
      </c>
      <c r="DR7" s="38">
        <v>12.06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2021-02-03T05:58:12Z</cp:lastPrinted>
  <dcterms:created xsi:type="dcterms:W3CDTF">2020-12-04T02:35:57Z</dcterms:created>
  <dcterms:modified xsi:type="dcterms:W3CDTF">2021-02-03T05:58:13Z</dcterms:modified>
  <cp:category/>
</cp:coreProperties>
</file>