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5○太田市\"/>
    </mc:Choice>
  </mc:AlternateContent>
  <xr:revisionPtr revIDLastSave="0" documentId="13_ncr:1_{2F4565FC-1FA9-4049-A18A-193B3FFB0FBC}" xr6:coauthVersionLast="36" xr6:coauthVersionMax="36" xr10:uidLastSave="{00000000-0000-0000-0000-000000000000}"/>
  <workbookProtection workbookAlgorithmName="SHA-512" workbookHashValue="EyU0zuomcOH+yos1BD/5aJAa02fl5V57M7zM4QlpNG6hItWKVFRiWDBXeBw7vOu3lAO72lFHwCH6ZerLTQjkfg==" workbookSaltValue="WnVXNrTlIq5Y8yMLKaQjo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B8" i="4"/>
  <c r="AT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<sst xmlns="http://schemas.openxmlformats.org/spreadsheetml/2006/main" count="231" uniqueCount="116">
  <si>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</si>
  <si>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</si>
  <si>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</si>
  <si>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</si>
  <si>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</si>
  <si>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</si>
  <si>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</si>
  <si>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</si>
  <si>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</si>
  <si>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</si>
  <si>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</si>
  <si>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</si>
  <si>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</si>
  <si>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</si>
  <si>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</si>
  <si>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</si>
  <si>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</si>
  <si>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</si>
  <si>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</si>
  <si>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</si>
  <si>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</si>
  <si>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</si>
  <si>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</si>
  <si>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</si>
  <si>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</si>
  <si>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</si>
  <si>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</si>
  <si>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</si>
  <si>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</si>
  <si>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</si>
  <si>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</si>
  <si>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</si>
  <si>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</si>
  <si>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</si>
  <si>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</si>
  <si>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</si>
  <si>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</si>
  <si>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</si>
  <si>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</si>
  <si>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</si>
  <si>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</si>
  <si>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</si>
  <si>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</si>
  <si>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</si>
  <si>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</si>
  <si>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</si>
  <si>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</si>
  <si>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</si>
  <si>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</si>
  <si>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</si>
  <si>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</si>
  <si>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</si>
  <si>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</si>
  <si>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</si>
  <si>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</si>
  <si>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</si>
  <si>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</si>
  <si>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</si>
  <si>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</si>
  <si>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</si>
  <si>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</si>
  <si>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</si>
  <si>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</si>
  <si>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</si>
  <si>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</si>
  <si>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</si>
  <si>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</si>
  <si>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</si>
  <si>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</si>
  <si>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</si>
  <si>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</si>
  <si>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</si>
  <si>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</si>
  <si>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</si>
  <si>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</si>
  <si>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</si>
  <si>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</si>
  <si>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</si>
  <si>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</si>
  <si>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</si>
  <si>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</si>
  <si>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</si>
  <si>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</si>
  <si>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</si>
  <si>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</si>
  <si>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</si>
  <si>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</si>
  <si>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</si>
  <si>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</si>
  <si>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</si>
  <si>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</si>
  <si>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</si>
  <si>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</si>
  <si>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</si>
  <si>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</si>
  <si>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</si>
  <si>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</si>
  <si>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</si>
  <si>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</si>
  <si>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</si>
  <si>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</si>
  <si>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</si>
  <si>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</si>
  <si>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</si>
  <si>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</si>
  <si>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</si>
  <si>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</si>
  <si>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</si>
  <si>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</si>
  <si>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</si>
  <si>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</si>
  <si>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</si>
  <si>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</si>
  <si>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①計画地域の整備が完了しているため、新規の建設改良費の計上がないので、数値は上昇している。
②法定耐用年数に到達したものがないため、計上なし。
③法定耐用年数に満たない管渠であっても、経年劣化による不明水の流入等が多くなっていることから管渠修繕を必要とする箇所が徐々に出てくると思われる。
　老朽化対策にいち早く取り組む必要のある管渠は今のところ見受けられないが、今後の人口減少社会を見据えて公共下水道事業との汚水処理施設の統合を検討するなど、将来を見据えた効率的かつ効果的な老朽化対策に取り組んでいきたい。</t>
    <rPh sb="1" eb="3">
      <t>ケイカク</t>
    </rPh>
    <rPh sb="3" eb="5">
      <t>チイキ</t>
    </rPh>
    <rPh sb="6" eb="8">
      <t>セイビ</t>
    </rPh>
    <rPh sb="9" eb="11">
      <t>カンリョウ</t>
    </rPh>
    <rPh sb="18" eb="20">
      <t>シンキ</t>
    </rPh>
    <rPh sb="21" eb="23">
      <t>ケンセツ</t>
    </rPh>
    <rPh sb="23" eb="25">
      <t>カイリョウ</t>
    </rPh>
    <rPh sb="25" eb="26">
      <t>ヒ</t>
    </rPh>
    <rPh sb="27" eb="29">
      <t>ケイジョウ</t>
    </rPh>
    <rPh sb="35" eb="37">
      <t>スウチ</t>
    </rPh>
    <rPh sb="38" eb="40">
      <t>ジョウショウ</t>
    </rPh>
    <rPh sb="47" eb="49">
      <t>ホウテイ</t>
    </rPh>
    <rPh sb="49" eb="51">
      <t>タイヨウ</t>
    </rPh>
    <rPh sb="51" eb="53">
      <t>ネンスウ</t>
    </rPh>
    <rPh sb="54" eb="56">
      <t>トウタツ</t>
    </rPh>
    <rPh sb="66" eb="68">
      <t>ケイジョウ</t>
    </rPh>
    <rPh sb="73" eb="75">
      <t>ホウテイ</t>
    </rPh>
    <rPh sb="75" eb="77">
      <t>タイヨウ</t>
    </rPh>
    <rPh sb="77" eb="79">
      <t>ネンスウ</t>
    </rPh>
    <rPh sb="80" eb="81">
      <t>ミ</t>
    </rPh>
    <rPh sb="84" eb="86">
      <t>カンキョ</t>
    </rPh>
    <rPh sb="92" eb="94">
      <t>ケイネン</t>
    </rPh>
    <rPh sb="94" eb="96">
      <t>レッカ</t>
    </rPh>
    <rPh sb="99" eb="101">
      <t>フメイ</t>
    </rPh>
    <rPh sb="101" eb="102">
      <t>スイ</t>
    </rPh>
    <rPh sb="103" eb="105">
      <t>リュウニュウ</t>
    </rPh>
    <rPh sb="105" eb="106">
      <t>トウ</t>
    </rPh>
    <rPh sb="107" eb="108">
      <t>オオ</t>
    </rPh>
    <rPh sb="118" eb="120">
      <t>カンキョ</t>
    </rPh>
    <rPh sb="120" eb="122">
      <t>シュウゼン</t>
    </rPh>
    <rPh sb="123" eb="125">
      <t>ヒツヨウ</t>
    </rPh>
    <rPh sb="128" eb="130">
      <t>カショ</t>
    </rPh>
    <rPh sb="131" eb="133">
      <t>ジョジョ</t>
    </rPh>
    <rPh sb="134" eb="135">
      <t>デ</t>
    </rPh>
    <rPh sb="139" eb="140">
      <t>オモ</t>
    </rPh>
    <phoneticPr fontId="4"/>
  </si>
  <si>
    <t>　新規整備が完了している事業であるため、現在の最優先課題は水洗化率の向上となっている。この課題が解決されることで、必然的に経費回収率も向上すると期待される。
　一方で、法定耐用年数未到達の管渠において、経年劣化に伴う不明水の流入が増加しており、これが維持管理費を押し上げる要因となっている。更に、処理場によっては老朽化等により処理効率の低下が見られることから、修繕による延命化を図るとともに、健全度の低い施設から優先的に更新工事にとりかかりたい。今後も、収支の均衡を図りながら計画的に修繕及び更新工事を実施していくとともに、必要に応じて下水道使用料改定も含めた計画的かつ効率的な経営に努めたい。</t>
    <phoneticPr fontId="4"/>
  </si>
  <si>
    <t>①収支不足額について、一般会計からの繰入金（基準外）を前提としているため100％を超えている。
②累積欠損金は発生していない。
③前年度とほぼ横ばい。流動負債のうち、未払金が減少したことにより数値は上昇した。
④令和元年度より資本費平準化債を新たに発行したが、新規の建設債の発行はなかったため残高は減少した。一方、一般会計負担分が減少したため、比率が上がった。
⑤前年度とほぼ横ばい。全国平均を上回っている。
⑥原価の上昇が続いていたが、修繕費・委託料の減少により単価が下がった。
⑦全国平均は上回っているが、未接続世帯が多いため、数値は低い。
⑧未接続世帯が多いため、数値は低い。
　供用開始後２０年前後の地域が大半を占め、処理区域内既存住宅では浄化槽が使用されている。これらの住宅に対して順次接続するように働きかけ、実施いているところであるが、思うように接続戸数が伸びていない。これは、経費回収率や汚水処理原価をさらに悪化させる要因となり得るため、引き続き接続率向上のための働きかけを継続していきたい。</t>
    <rPh sb="1" eb="3">
      <t>シュウシ</t>
    </rPh>
    <rPh sb="3" eb="5">
      <t>フソク</t>
    </rPh>
    <rPh sb="5" eb="6">
      <t>ガク</t>
    </rPh>
    <rPh sb="11" eb="13">
      <t>イッパン</t>
    </rPh>
    <rPh sb="13" eb="15">
      <t>カイケイ</t>
    </rPh>
    <rPh sb="18" eb="20">
      <t>クリイレ</t>
    </rPh>
    <rPh sb="20" eb="21">
      <t>キン</t>
    </rPh>
    <rPh sb="22" eb="24">
      <t>キジュン</t>
    </rPh>
    <rPh sb="24" eb="25">
      <t>ガイ</t>
    </rPh>
    <rPh sb="27" eb="29">
      <t>ゼンテイ</t>
    </rPh>
    <rPh sb="41" eb="42">
      <t>コ</t>
    </rPh>
    <rPh sb="49" eb="51">
      <t>ルイセキ</t>
    </rPh>
    <rPh sb="51" eb="53">
      <t>ケッソン</t>
    </rPh>
    <rPh sb="53" eb="54">
      <t>キン</t>
    </rPh>
    <rPh sb="55" eb="57">
      <t>ハッセイ</t>
    </rPh>
    <rPh sb="65" eb="68">
      <t>ゼンネンド</t>
    </rPh>
    <rPh sb="71" eb="72">
      <t>ヨコ</t>
    </rPh>
    <rPh sb="75" eb="77">
      <t>リュウドウ</t>
    </rPh>
    <rPh sb="77" eb="79">
      <t>フサイ</t>
    </rPh>
    <rPh sb="83" eb="85">
      <t>ミバライ</t>
    </rPh>
    <rPh sb="85" eb="86">
      <t>キン</t>
    </rPh>
    <rPh sb="87" eb="89">
      <t>ゲンショウ</t>
    </rPh>
    <rPh sb="96" eb="98">
      <t>スウチ</t>
    </rPh>
    <rPh sb="99" eb="101">
      <t>ジョウショウ</t>
    </rPh>
    <rPh sb="146" eb="148">
      <t>ザンダカ</t>
    </rPh>
    <rPh sb="149" eb="151">
      <t>ゲンショウ</t>
    </rPh>
    <rPh sb="154" eb="156">
      <t>イッポウ</t>
    </rPh>
    <rPh sb="157" eb="159">
      <t>イッパン</t>
    </rPh>
    <rPh sb="159" eb="161">
      <t>カイケイ</t>
    </rPh>
    <rPh sb="161" eb="163">
      <t>フタン</t>
    </rPh>
    <rPh sb="163" eb="164">
      <t>ブン</t>
    </rPh>
    <rPh sb="165" eb="167">
      <t>ゲンショウ</t>
    </rPh>
    <rPh sb="172" eb="174">
      <t>ヒリツ</t>
    </rPh>
    <rPh sb="175" eb="176">
      <t>ア</t>
    </rPh>
    <rPh sb="182" eb="185">
      <t>ゼンネンド</t>
    </rPh>
    <rPh sb="188" eb="189">
      <t>ヨコ</t>
    </rPh>
    <rPh sb="192" eb="194">
      <t>ゼンコク</t>
    </rPh>
    <rPh sb="194" eb="196">
      <t>ヘイキン</t>
    </rPh>
    <rPh sb="197" eb="199">
      <t>ウワマワ</t>
    </rPh>
    <rPh sb="206" eb="208">
      <t>ゲンカ</t>
    </rPh>
    <rPh sb="209" eb="211">
      <t>ジョウショウ</t>
    </rPh>
    <rPh sb="212" eb="213">
      <t>ツヅ</t>
    </rPh>
    <rPh sb="219" eb="221">
      <t>シュウゼン</t>
    </rPh>
    <rPh sb="221" eb="222">
      <t>ヒ</t>
    </rPh>
    <rPh sb="223" eb="226">
      <t>イタクリョウ</t>
    </rPh>
    <rPh sb="227" eb="229">
      <t>ゲンショウ</t>
    </rPh>
    <rPh sb="232" eb="234">
      <t>タンカ</t>
    </rPh>
    <rPh sb="235" eb="236">
      <t>サ</t>
    </rPh>
    <rPh sb="242" eb="244">
      <t>ゼンコク</t>
    </rPh>
    <rPh sb="244" eb="246">
      <t>ヘイキン</t>
    </rPh>
    <rPh sb="247" eb="24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</si>
</sst>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D6EE-4493-86C4-8D05DE04D9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6EE-4493-86C4-8D05DE04D9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64.069999999999993</c:v>
                </c:pt>
                <c:pt idx="1">
                  <c:v>60.92</c:v>
                </c:pt>
                <c:pt idx="2">
                  <c:v>62.07</c:v>
                </c:pt>
                <c:pt idx="3">
                  <c:v>58.72</c:v>
                </c:pt>
                <c:pt idx="4">
                  <c:v>65.569999999999993</c:v>
                </c:pt>
              </c:numCache>
            </c:numRef>
          </c:val>
          <c:extLst>
            <c:ext xmlns:c16="http://schemas.microsoft.com/office/drawing/2014/chart" uri="{C3380CC4-5D6E-409C-BE32-E72D297353CC}">
              <c16:uniqueId val="{00000000-7893-4899-9733-D8958AB0BF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893-4899-9733-D8958AB0BF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74.599999999999994</c:v>
                </c:pt>
                <c:pt idx="1">
                  <c:v>75.05</c:v>
                </c:pt>
                <c:pt idx="2">
                  <c:v>75.239999999999995</c:v>
                </c:pt>
                <c:pt idx="3">
                  <c:v>75.36</c:v>
                </c:pt>
                <c:pt idx="4">
                  <c:v>75.5</c:v>
                </c:pt>
              </c:numCache>
            </c:numRef>
          </c:val>
          <c:extLst>
            <c:ext xmlns:c16="http://schemas.microsoft.com/office/drawing/2014/chart" uri="{C3380CC4-5D6E-409C-BE32-E72D297353CC}">
              <c16:uniqueId val="{00000000-129E-40D3-BBF0-D49DDFDDBC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29E-40D3-BBF0-D49DDFDDBC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100.89</c:v>
                </c:pt>
                <c:pt idx="1">
                  <c:v>100.55</c:v>
                </c:pt>
                <c:pt idx="2">
                  <c:v>100.33</c:v>
                </c:pt>
                <c:pt idx="3">
                  <c:v>100.28</c:v>
                </c:pt>
                <c:pt idx="4">
                  <c:v>102.79</c:v>
                </c:pt>
              </c:numCache>
            </c:numRef>
          </c:val>
          <c:extLst>
            <c:ext xmlns:c16="http://schemas.microsoft.com/office/drawing/2014/chart" uri="{C3380CC4-5D6E-409C-BE32-E72D297353CC}">
              <c16:uniqueId val="{00000000-61D0-4BA5-9573-6E6450FBF7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61D0-4BA5-9573-6E6450FBF7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29.14</c:v>
                </c:pt>
                <c:pt idx="1">
                  <c:v>31.32</c:v>
                </c:pt>
                <c:pt idx="2">
                  <c:v>33.4</c:v>
                </c:pt>
                <c:pt idx="3">
                  <c:v>35.409999999999997</c:v>
                </c:pt>
                <c:pt idx="4">
                  <c:v>37.369999999999997</c:v>
                </c:pt>
              </c:numCache>
            </c:numRef>
          </c:val>
          <c:extLst>
            <c:ext xmlns:c16="http://schemas.microsoft.com/office/drawing/2014/chart" uri="{C3380CC4-5D6E-409C-BE32-E72D297353CC}">
              <c16:uniqueId val="{00000000-205E-422A-A052-8AC484FC0B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205E-422A-A052-8AC484FC0B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F5-4711-8220-D5952A612D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F5-4711-8220-D5952A612D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F3-4EA1-8C2F-2E30E0370F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A7F3-4EA1-8C2F-2E30E0370F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40.770000000000003</c:v>
                </c:pt>
                <c:pt idx="1">
                  <c:v>38.21</c:v>
                </c:pt>
                <c:pt idx="2">
                  <c:v>39.619999999999997</c:v>
                </c:pt>
                <c:pt idx="3">
                  <c:v>40.78</c:v>
                </c:pt>
                <c:pt idx="4">
                  <c:v>41.29</c:v>
                </c:pt>
              </c:numCache>
            </c:numRef>
          </c:val>
          <c:extLst>
            <c:ext xmlns:c16="http://schemas.microsoft.com/office/drawing/2014/chart" uri="{C3380CC4-5D6E-409C-BE32-E72D297353CC}">
              <c16:uniqueId val="{00000000-8F73-49C1-B00C-66D26D1D82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8F73-49C1-B00C-66D26D1D82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555.94000000000005</c:v>
                </c:pt>
                <c:pt idx="1">
                  <c:v>26.43</c:v>
                </c:pt>
                <c:pt idx="2">
                  <c:v>618.16</c:v>
                </c:pt>
                <c:pt idx="3">
                  <c:v>703.84</c:v>
                </c:pt>
                <c:pt idx="4">
                  <c:v>904.44</c:v>
                </c:pt>
              </c:numCache>
            </c:numRef>
          </c:val>
          <c:extLst>
            <c:ext xmlns:c16="http://schemas.microsoft.com/office/drawing/2014/chart" uri="{C3380CC4-5D6E-409C-BE32-E72D297353CC}">
              <c16:uniqueId val="{00000000-EA0E-409F-B48E-0EF8EFCBDA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A0E-409F-B48E-0EF8EFCBDA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70.75</c:v>
                </c:pt>
                <c:pt idx="1">
                  <c:v>68.86</c:v>
                </c:pt>
                <c:pt idx="2">
                  <c:v>66.569999999999993</c:v>
                </c:pt>
                <c:pt idx="3">
                  <c:v>65.569999999999993</c:v>
                </c:pt>
                <c:pt idx="4">
                  <c:v>66.7</c:v>
                </c:pt>
              </c:numCache>
            </c:numRef>
          </c:val>
          <c:extLst>
            <c:ext xmlns:c16="http://schemas.microsoft.com/office/drawing/2014/chart" uri="{C3380CC4-5D6E-409C-BE32-E72D297353CC}">
              <c16:uniqueId val="{00000000-88F4-4192-87E4-F26C8B1C91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8F4-4192-87E4-F26C8B1C91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142.75</c:v>
                </c:pt>
                <c:pt idx="1">
                  <c:v>146.66999999999999</c:v>
                </c:pt>
                <c:pt idx="2">
                  <c:v>151.71</c:v>
                </c:pt>
                <c:pt idx="3">
                  <c:v>154.04</c:v>
                </c:pt>
                <c:pt idx="4">
                  <c:v>151.43</c:v>
                </c:pt>
              </c:numCache>
            </c:numRef>
          </c:val>
          <c:extLst>
            <c:ext xmlns:c16="http://schemas.microsoft.com/office/drawing/2014/chart" uri="{C3380CC4-5D6E-409C-BE32-E72D297353CC}">
              <c16:uniqueId val="{00000000-F34C-4803-BF6D-A906F56AE0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34C-4803-BF6D-A906F56AE0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太田市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224415</v>
      </c>
      <c r="AM8" s="51"/>
      <c r="AN8" s="51"/>
      <c r="AO8" s="51"/>
      <c r="AP8" s="51"/>
      <c r="AQ8" s="51"/>
      <c r="AR8" s="51"/>
      <c r="AS8" s="51"/>
      <c r="AT8" s="46">
        <f>データ!T6</f>
        <v>175.54</v>
      </c>
      <c r="AU8" s="46"/>
      <c r="AV8" s="46"/>
      <c r="AW8" s="46"/>
      <c r="AX8" s="46"/>
      <c r="AY8" s="46"/>
      <c r="AZ8" s="46"/>
      <c r="BA8" s="46"/>
      <c r="BB8" s="46">
        <f>データ!U6</f>
        <v>1278.43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72.19</v>
      </c>
      <c r="J10" s="46"/>
      <c r="K10" s="46"/>
      <c r="L10" s="46"/>
      <c r="M10" s="46"/>
      <c r="N10" s="46"/>
      <c r="O10" s="46"/>
      <c r="P10" s="46">
        <f>データ!P6</f>
        <v>7.44</v>
      </c>
      <c r="Q10" s="46"/>
      <c r="R10" s="46"/>
      <c r="S10" s="46"/>
      <c r="T10" s="46"/>
      <c r="U10" s="46"/>
      <c r="V10" s="46"/>
      <c r="W10" s="46">
        <f>データ!Q6</f>
        <v>82.7</v>
      </c>
      <c r="X10" s="46"/>
      <c r="Y10" s="46"/>
      <c r="Z10" s="46"/>
      <c r="AA10" s="46"/>
      <c r="AB10" s="46"/>
      <c r="AC10" s="46"/>
      <c r="AD10" s="51">
        <f>データ!R6</f>
        <v>2222</v>
      </c>
      <c r="AE10" s="51"/>
      <c r="AF10" s="51"/>
      <c r="AG10" s="51"/>
      <c r="AH10" s="51"/>
      <c r="AI10" s="51"/>
      <c r="AJ10" s="51"/>
      <c r="AK10" s="2"/>
      <c r="AL10" s="51">
        <f>データ!V6</f>
        <v>16695</v>
      </c>
      <c r="AM10" s="51"/>
      <c r="AN10" s="51"/>
      <c r="AO10" s="51"/>
      <c r="AP10" s="51"/>
      <c r="AQ10" s="51"/>
      <c r="AR10" s="51"/>
      <c r="AS10" s="51"/>
      <c r="AT10" s="46">
        <f>データ!W6</f>
        <v>10.220000000000001</v>
      </c>
      <c r="AU10" s="46"/>
      <c r="AV10" s="46"/>
      <c r="AW10" s="46"/>
      <c r="AX10" s="46"/>
      <c r="AY10" s="46"/>
      <c r="AZ10" s="46"/>
      <c r="BA10" s="46"/>
      <c r="BB10" s="46">
        <f>データ!X6</f>
        <v>1633.56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pqsEsJoM5fl9DPIXTKtocFW6hSY/nTCnYhGPah9KMji0vvXBMRDd4SQhSxXl/dg7Qe7cqppjbcGlz2hl36VZnQ==" saltValue="UWC3gKfi1ScSpEWsH/wi0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102059</v>
      </c>
      <c r="D6" s="33">
        <f t="shared" si="3"/>
        <v>46</v>
      </c>
      <c r="E6" s="33">
        <f t="shared" si="3"/>
        <v>17</v>
      </c>
      <c r="F6" s="33">
        <f t="shared" si="3"/>
        <v>5</v>
      </c>
      <c r="G6" s="33">
        <f t="shared" si="3"/>
        <v>0</v>
      </c>
      <c r="H6" s="33" t="str">
        <f t="shared" si="3"/>
        <v>群馬県　太田市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72.19</v>
      </c>
      <c r="P6" s="34">
        <f t="shared" si="3"/>
        <v>7.44</v>
      </c>
      <c r="Q6" s="34">
        <f t="shared" si="3"/>
        <v>82.7</v>
      </c>
      <c r="R6" s="34">
        <f t="shared" si="3"/>
        <v>2222</v>
      </c>
      <c r="S6" s="34">
        <f t="shared" si="3"/>
        <v>224415</v>
      </c>
      <c r="T6" s="34">
        <f t="shared" si="3"/>
        <v>175.54</v>
      </c>
      <c r="U6" s="34">
        <f t="shared" si="3"/>
        <v>1278.43</v>
      </c>
      <c r="V6" s="34">
        <f t="shared" si="3"/>
        <v>16695</v>
      </c>
      <c r="W6" s="34">
        <f t="shared" si="3"/>
        <v>10.220000000000001</v>
      </c>
      <c r="X6" s="34">
        <f t="shared" si="3"/>
        <v>1633.56</v>
      </c>
      <c r="Y6" s="35">
        <f>IF(Y7="",NA(),Y7)</f>
        <v>100.89</v>
      </c>
      <c r="Z6" s="35">
        <f t="shared" ref="Z6:AH6" si="4">IF(Z7="",NA(),Z7)</f>
        <v>100.55</v>
      </c>
      <c r="AA6" s="35">
        <f t="shared" si="4"/>
        <v>100.33</v>
      </c>
      <c r="AB6" s="35">
        <f t="shared" si="4"/>
        <v>100.28</v>
      </c>
      <c r="AC6" s="35">
        <f t="shared" si="4"/>
        <v>102.79</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40.770000000000003</v>
      </c>
      <c r="AV6" s="35">
        <f t="shared" ref="AV6:BD6" si="6">IF(AV7="",NA(),AV7)</f>
        <v>38.21</v>
      </c>
      <c r="AW6" s="35">
        <f t="shared" si="6"/>
        <v>39.619999999999997</v>
      </c>
      <c r="AX6" s="35">
        <f t="shared" si="6"/>
        <v>40.78</v>
      </c>
      <c r="AY6" s="35">
        <f t="shared" si="6"/>
        <v>41.29</v>
      </c>
      <c r="AZ6" s="35">
        <f t="shared" si="6"/>
        <v>29.45</v>
      </c>
      <c r="BA6" s="35">
        <f t="shared" si="6"/>
        <v>31.84</v>
      </c>
      <c r="BB6" s="35">
        <f t="shared" si="6"/>
        <v>29.91</v>
      </c>
      <c r="BC6" s="35">
        <f t="shared" si="6"/>
        <v>29.54</v>
      </c>
      <c r="BD6" s="35">
        <f t="shared" si="6"/>
        <v>26.99</v>
      </c>
      <c r="BE6" s="34" t="str">
        <f>IF(BE7="","",IF(BE7="-","【-】","【"&amp;SUBSTITUTE(TEXT(BE7,"#,##0.00"),"-","△")&amp;"】"))</f>
        <v>【33.84】</v>
      </c>
      <c r="BF6" s="35">
        <f>IF(BF7="",NA(),BF7)</f>
        <v>555.94000000000005</v>
      </c>
      <c r="BG6" s="35">
        <f t="shared" ref="BG6:BO6" si="7">IF(BG7="",NA(),BG7)</f>
        <v>26.43</v>
      </c>
      <c r="BH6" s="35">
        <f t="shared" si="7"/>
        <v>618.16</v>
      </c>
      <c r="BI6" s="35">
        <f t="shared" si="7"/>
        <v>703.84</v>
      </c>
      <c r="BJ6" s="35">
        <f t="shared" si="7"/>
        <v>904.44</v>
      </c>
      <c r="BK6" s="35">
        <f t="shared" si="7"/>
        <v>1081.8</v>
      </c>
      <c r="BL6" s="35">
        <f t="shared" si="7"/>
        <v>974.93</v>
      </c>
      <c r="BM6" s="35">
        <f t="shared" si="7"/>
        <v>855.8</v>
      </c>
      <c r="BN6" s="35">
        <f t="shared" si="7"/>
        <v>789.46</v>
      </c>
      <c r="BO6" s="35">
        <f t="shared" si="7"/>
        <v>826.83</v>
      </c>
      <c r="BP6" s="34" t="str">
        <f>IF(BP7="","",IF(BP7="-","【-】","【"&amp;SUBSTITUTE(TEXT(BP7,"#,##0.00"),"-","△")&amp;"】"))</f>
        <v>【765.47】</v>
      </c>
      <c r="BQ6" s="35">
        <f>IF(BQ7="",NA(),BQ7)</f>
        <v>70.75</v>
      </c>
      <c r="BR6" s="35">
        <f t="shared" ref="BR6:BZ6" si="8">IF(BR7="",NA(),BR7)</f>
        <v>68.86</v>
      </c>
      <c r="BS6" s="35">
        <f t="shared" si="8"/>
        <v>66.569999999999993</v>
      </c>
      <c r="BT6" s="35">
        <f t="shared" si="8"/>
        <v>65.569999999999993</v>
      </c>
      <c r="BU6" s="35">
        <f t="shared" si="8"/>
        <v>66.7</v>
      </c>
      <c r="BV6" s="35">
        <f t="shared" si="8"/>
        <v>52.19</v>
      </c>
      <c r="BW6" s="35">
        <f t="shared" si="8"/>
        <v>55.32</v>
      </c>
      <c r="BX6" s="35">
        <f t="shared" si="8"/>
        <v>59.8</v>
      </c>
      <c r="BY6" s="35">
        <f t="shared" si="8"/>
        <v>57.77</v>
      </c>
      <c r="BZ6" s="35">
        <f t="shared" si="8"/>
        <v>57.31</v>
      </c>
      <c r="CA6" s="34" t="str">
        <f>IF(CA7="","",IF(CA7="-","【-】","【"&amp;SUBSTITUTE(TEXT(CA7,"#,##0.00"),"-","△")&amp;"】"))</f>
        <v>【59.59】</v>
      </c>
      <c r="CB6" s="35">
        <f>IF(CB7="",NA(),CB7)</f>
        <v>142.75</v>
      </c>
      <c r="CC6" s="35">
        <f t="shared" ref="CC6:CK6" si="9">IF(CC7="",NA(),CC7)</f>
        <v>146.66999999999999</v>
      </c>
      <c r="CD6" s="35">
        <f t="shared" si="9"/>
        <v>151.71</v>
      </c>
      <c r="CE6" s="35">
        <f t="shared" si="9"/>
        <v>154.04</v>
      </c>
      <c r="CF6" s="35">
        <f t="shared" si="9"/>
        <v>151.43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64.069999999999993</v>
      </c>
      <c r="CN6" s="35">
        <f t="shared" ref="CN6:CV6" si="10">IF(CN7="",NA(),CN7)</f>
        <v>60.92</v>
      </c>
      <c r="CO6" s="35">
        <f t="shared" si="10"/>
        <v>62.07</v>
      </c>
      <c r="CP6" s="35">
        <f t="shared" si="10"/>
        <v>58.72</v>
      </c>
      <c r="CQ6" s="35">
        <f t="shared" si="10"/>
        <v>65.569999999999993</v>
      </c>
      <c r="CR6" s="35">
        <f t="shared" si="10"/>
        <v>52.31</v>
      </c>
      <c r="CS6" s="35">
        <f t="shared" si="10"/>
        <v>60.65</v>
      </c>
      <c r="CT6" s="35">
        <f t="shared" si="10"/>
        <v>51.75</v>
      </c>
      <c r="CU6" s="35">
        <f t="shared" si="10"/>
        <v>50.68</v>
      </c>
      <c r="CV6" s="35">
        <f t="shared" si="10"/>
        <v>50.14</v>
      </c>
      <c r="CW6" s="34" t="str">
        <f>IF(CW7="","",IF(CW7="-","【-】","【"&amp;SUBSTITUTE(TEXT(CW7,"#,##0.00"),"-","△")&amp;"】"))</f>
        <v>【51.30】</v>
      </c>
      <c r="CX6" s="35">
        <f>IF(CX7="",NA(),CX7)</f>
        <v>74.599999999999994</v>
      </c>
      <c r="CY6" s="35">
        <f t="shared" ref="CY6:DG6" si="11">IF(CY7="",NA(),CY7)</f>
        <v>75.05</v>
      </c>
      <c r="CZ6" s="35">
        <f t="shared" si="11"/>
        <v>75.239999999999995</v>
      </c>
      <c r="DA6" s="35">
        <f t="shared" si="11"/>
        <v>75.36</v>
      </c>
      <c r="DB6" s="35">
        <f t="shared" si="11"/>
        <v>75.5</v>
      </c>
      <c r="DC6" s="35">
        <f t="shared" si="11"/>
        <v>84.32</v>
      </c>
      <c r="DD6" s="35">
        <f t="shared" si="11"/>
        <v>84.58</v>
      </c>
      <c r="DE6" s="35">
        <f t="shared" si="11"/>
        <v>84.84</v>
      </c>
      <c r="DF6" s="35">
        <f t="shared" si="11"/>
        <v>84.86</v>
      </c>
      <c r="DG6" s="35">
        <f t="shared" si="11"/>
        <v>84.98</v>
      </c>
      <c r="DH6" s="34" t="str">
        <f>IF(DH7="","",IF(DH7="-","【-】","【"&amp;SUBSTITUTE(TEXT(DH7,"#,##0.00"),"-","△")&amp;"】"))</f>
        <v>【86.22】</v>
      </c>
      <c r="DI6" s="35">
        <f>IF(DI7="",NA(),DI7)</f>
        <v>29.14</v>
      </c>
      <c r="DJ6" s="35">
        <f t="shared" ref="DJ6:DR6" si="12">IF(DJ7="",NA(),DJ7)</f>
        <v>31.32</v>
      </c>
      <c r="DK6" s="35">
        <f t="shared" si="12"/>
        <v>33.4</v>
      </c>
      <c r="DL6" s="35">
        <f t="shared" si="12"/>
        <v>35.409999999999997</v>
      </c>
      <c r="DM6" s="35">
        <f t="shared" si="12"/>
        <v>37.369999999999997</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0.01</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2">
      <c r="A7" s="28"/>
      <c r="B7" s="37">
        <v>2019</v>
      </c>
      <c r="C7" s="37">
        <v>102059</v>
      </c>
      <c r="D7" s="37">
        <v>46</v>
      </c>
      <c r="E7" s="37">
        <v>17</v>
      </c>
      <c r="F7" s="37">
        <v>5</v>
      </c>
      <c r="G7" s="37">
        <v>0</v>
      </c>
      <c r="H7" s="37" t="s">
        <v>96</v>
      </c>
      <c r="I7" s="37" t="s">
        <v>97</v>
      </c>
      <c r="J7" s="37" t="s">
        <v>98</v>
      </c>
      <c r="K7" s="37" t="s">
        <v>99</v>
      </c>
      <c r="L7" s="37" t="s">
        <v>100</v>
      </c>
      <c r="M7" s="37" t="s">
        <v>101</v>
      </c>
      <c r="N7" s="38" t="s">
        <v>102</v>
      </c>
      <c r="O7" s="38">
        <v>72.19</v>
      </c>
      <c r="P7" s="38">
        <v>7.44</v>
      </c>
      <c r="Q7" s="38">
        <v>82.7</v>
      </c>
      <c r="R7" s="38">
        <v>2222</v>
      </c>
      <c r="S7" s="38">
        <v>224415</v>
      </c>
      <c r="T7" s="38">
        <v>175.54</v>
      </c>
      <c r="U7" s="38">
        <v>1278.43</v>
      </c>
      <c r="V7" s="38">
        <v>16695</v>
      </c>
      <c r="W7" s="38">
        <v>10.220000000000001</v>
      </c>
      <c r="X7" s="38">
        <v>1633.56</v>
      </c>
      <c r="Y7" s="38">
        <v>100.89</v>
      </c>
      <c r="Z7" s="38">
        <v>100.55</v>
      </c>
      <c r="AA7" s="38">
        <v>100.33</v>
      </c>
      <c r="AB7" s="38">
        <v>100.28</v>
      </c>
      <c r="AC7" s="38">
        <v>102.79</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40.770000000000003</v>
      </c>
      <c r="AV7" s="38">
        <v>38.21</v>
      </c>
      <c r="AW7" s="38">
        <v>39.619999999999997</v>
      </c>
      <c r="AX7" s="38">
        <v>40.78</v>
      </c>
      <c r="AY7" s="38">
        <v>41.29</v>
      </c>
      <c r="AZ7" s="38">
        <v>29.45</v>
      </c>
      <c r="BA7" s="38">
        <v>31.84</v>
      </c>
      <c r="BB7" s="38">
        <v>29.91</v>
      </c>
      <c r="BC7" s="38">
        <v>29.54</v>
      </c>
      <c r="BD7" s="38">
        <v>26.99</v>
      </c>
      <c r="BE7" s="38">
        <v>33.840000000000003</v>
      </c>
      <c r="BF7" s="38">
        <v>555.94000000000005</v>
      </c>
      <c r="BG7" s="38">
        <v>26.43</v>
      </c>
      <c r="BH7" s="38">
        <v>618.16</v>
      </c>
      <c r="BI7" s="38">
        <v>703.84</v>
      </c>
      <c r="BJ7" s="38">
        <v>904.44</v>
      </c>
      <c r="BK7" s="38">
        <v>1081.8</v>
      </c>
      <c r="BL7" s="38">
        <v>974.93</v>
      </c>
      <c r="BM7" s="38">
        <v>855.8</v>
      </c>
      <c r="BN7" s="38">
        <v>789.46</v>
      </c>
      <c r="BO7" s="38">
        <v>826.83</v>
      </c>
      <c r="BP7" s="38">
        <v>765.47</v>
      </c>
      <c r="BQ7" s="38">
        <v>70.75</v>
      </c>
      <c r="BR7" s="38">
        <v>68.86</v>
      </c>
      <c r="BS7" s="38">
        <v>66.569999999999993</v>
      </c>
      <c r="BT7" s="38">
        <v>65.569999999999993</v>
      </c>
      <c r="BU7" s="38">
        <v>66.7</v>
      </c>
      <c r="BV7" s="38">
        <v>52.19</v>
      </c>
      <c r="BW7" s="38">
        <v>55.32</v>
      </c>
      <c r="BX7" s="38">
        <v>59.8</v>
      </c>
      <c r="BY7" s="38">
        <v>57.77</v>
      </c>
      <c r="BZ7" s="38">
        <v>57.31</v>
      </c>
      <c r="CA7" s="38">
        <v>59.59</v>
      </c>
      <c r="CB7" s="38">
        <v>142.75</v>
      </c>
      <c r="CC7" s="38">
        <v>146.66999999999999</v>
      </c>
      <c r="CD7" s="38">
        <v>151.71</v>
      </c>
      <c r="CE7" s="38">
        <v>154.04</v>
      </c>
      <c r="CF7" s="38">
        <v>151.43</v>
      </c>
      <c r="CG7" s="38">
        <v>296.14</v>
      </c>
      <c r="CH7" s="38">
        <v>283.17</v>
      </c>
      <c r="CI7" s="38">
        <v>263.76</v>
      </c>
      <c r="CJ7" s="38">
        <v>274.35000000000002</v>
      </c>
      <c r="CK7" s="38">
        <v>273.52</v>
      </c>
      <c r="CL7" s="38">
        <v>257.86</v>
      </c>
      <c r="CM7" s="38">
        <v>64.069999999999993</v>
      </c>
      <c r="CN7" s="38">
        <v>60.92</v>
      </c>
      <c r="CO7" s="38">
        <v>62.07</v>
      </c>
      <c r="CP7" s="38">
        <v>58.72</v>
      </c>
      <c r="CQ7" s="38">
        <v>65.569999999999993</v>
      </c>
      <c r="CR7" s="38">
        <v>52.31</v>
      </c>
      <c r="CS7" s="38">
        <v>60.65</v>
      </c>
      <c r="CT7" s="38">
        <v>51.75</v>
      </c>
      <c r="CU7" s="38">
        <v>50.68</v>
      </c>
      <c r="CV7" s="38">
        <v>50.14</v>
      </c>
      <c r="CW7" s="38">
        <v>51.3</v>
      </c>
      <c r="CX7" s="38">
        <v>74.599999999999994</v>
      </c>
      <c r="CY7" s="38">
        <v>75.05</v>
      </c>
      <c r="CZ7" s="38">
        <v>75.239999999999995</v>
      </c>
      <c r="DA7" s="38">
        <v>75.36</v>
      </c>
      <c r="DB7" s="38">
        <v>75.5</v>
      </c>
      <c r="DC7" s="38">
        <v>84.32</v>
      </c>
      <c r="DD7" s="38">
        <v>84.58</v>
      </c>
      <c r="DE7" s="38">
        <v>84.84</v>
      </c>
      <c r="DF7" s="38">
        <v>84.86</v>
      </c>
      <c r="DG7" s="38">
        <v>84.98</v>
      </c>
      <c r="DH7" s="38">
        <v>86.22</v>
      </c>
      <c r="DI7" s="38">
        <v>29.14</v>
      </c>
      <c r="DJ7" s="38">
        <v>31.32</v>
      </c>
      <c r="DK7" s="38">
        <v>33.4</v>
      </c>
      <c r="DL7" s="38">
        <v>35.409999999999997</v>
      </c>
      <c r="DM7" s="38">
        <v>37.369999999999997</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0.01</v>
      </c>
      <c r="EF7" s="38">
        <v>0</v>
      </c>
      <c r="EG7" s="38">
        <v>0</v>
      </c>
      <c r="EH7" s="38">
        <v>0</v>
      </c>
      <c r="EI7" s="38">
        <v>0</v>
      </c>
      <c r="EJ7" s="38">
        <v>0.01</v>
      </c>
      <c r="EK7" s="38">
        <v>2.0499999999999998</v>
      </c>
      <c r="EL7" s="38">
        <v>0.01</v>
      </c>
      <c r="EM7" s="38">
        <v>0.01</v>
      </c>
      <c r="EN7" s="38">
        <v>0.02</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2021-02-01T06:34:09Z</cp:lastPrinted>
  <dcterms:created xsi:type="dcterms:W3CDTF">2020-12-04T02:35:56Z</dcterms:created>
  <dcterms:modified xsi:type="dcterms:W3CDTF">2021-02-01T06:34:10Z</dcterms:modified>
  <cp:category/>
</cp:coreProperties>
</file>