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2○高崎市\"/>
    </mc:Choice>
  </mc:AlternateContent>
  <xr:revisionPtr revIDLastSave="0" documentId="13_ncr:1_{AA6C6C73-E629-4C5D-AC2D-FCF48912DBE6}" xr6:coauthVersionLast="36" xr6:coauthVersionMax="36" xr10:uidLastSave="{00000000-0000-0000-0000-000000000000}"/>
  <workbookProtection workbookAlgorithmName="SHA-512" workbookHashValue="swX0ViLqTWztvrOcam2fxTy0QIiiTVfZxk0UvvXDQir732+HyUHMQ20bgaCSDlNaaq6QDZsq+ACe7OsmEc/Skg==" workbookSaltValue="ZaB3n3KVjYIAUfpOTw70uQ=="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E85" i="4"/>
  <c r="BB10" i="4"/>
  <c r="AD10" i="4"/>
  <c r="W10" i="4"/>
  <c r="P10" i="4"/>
  <c r="BB8" i="4"/>
  <c r="AT8" i="4"/>
  <c r="W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<sst xmlns="http://schemas.openxmlformats.org/spreadsheetml/2006/main" count="236" uniqueCount="119">
  <si>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</si>
  <si>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</si>
  <si>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</si>
  <si>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</si>
  <si>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</si>
  <si>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</si>
  <si>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</si>
  <si>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</si>
  <si>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</si>
  <si>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</si>
  <si>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</si>
  <si>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</si>
  <si>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</si>
  <si>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</si>
  <si>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</si>
  <si>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</si>
  <si>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</si>
  <si>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</si>
  <si>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</si>
  <si>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</si>
  <si>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</si>
  <si>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</si>
  <si>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</si>
  <si>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</si>
  <si>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</si>
  <si>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</si>
  <si>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</si>
  <si>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</si>
  <si>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</si>
  <si>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</si>
  <si>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</si>
  <si>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</si>
  <si>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</si>
  <si>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</si>
  <si>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</si>
  <si>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</si>
  <si>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</si>
  <si>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</si>
  <si>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</si>
  <si>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</si>
  <si>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</si>
  <si>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</si>
  <si>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</si>
  <si>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</si>
  <si>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</si>
  <si>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</si>
  <si>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</si>
  <si>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</si>
  <si>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</si>
  <si>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</si>
  <si>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</si>
  <si>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</si>
  <si>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</si>
  <si>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</si>
  <si>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</si>
  <si>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</si>
  <si>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</si>
  <si>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</si>
  <si>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</si>
  <si>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</si>
  <si>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</si>
  <si>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</si>
  <si>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</si>
  <si>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</si>
  <si>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</si>
  <si>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</si>
  <si>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</si>
  <si>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</si>
  <si>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</si>
  <si>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</si>
  <si>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</si>
  <si>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</si>
  <si>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</si>
  <si>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</si>
  <si>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</si>
  <si>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</si>
  <si>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</si>
  <si>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</si>
  <si>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</si>
  <si>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</si>
  <si>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</si>
  <si>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</si>
  <si>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</si>
  <si>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</si>
  <si>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</si>
  <si>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</si>
  <si>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</si>
  <si>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</si>
  <si>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</si>
  <si>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</si>
  <si>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</si>
  <si>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</si>
  <si>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</si>
  <si>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</si>
  <si>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</si>
  <si>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</si>
  <si>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</si>
  <si>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</si>
  <si>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</si>
  <si>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</si>
  <si>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</si>
  <si>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</si>
  <si>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</si>
  <si>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</si>
  <si>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</si>
  <si>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</si>
  <si>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</si>
  <si>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</si>
  <si>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</si>
  <si>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</si>
  <si>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</si>
  <si>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</si>
  <si>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</si>
  <si>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</si>
  <si>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</si>
  <si>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</si>
  <si>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経常収支比率及び経費回収率は毎年100％を超えており、維持管理費用の削減に取り組んでいることなどから、経営改善の成果が表れているものと考えられる。
　流動比率は毎年100％を超えており、支払能力は高いと言える。
　企業債残高対事業規模比率及び水洗化率は、管渠整備がほぼ終了していることから、適切な数値で推移していると考えている。
　汚水処理原価は類似団体の平均を大きく下回り、効率的な汚水処理が実施されていると考えている。</t>
    <phoneticPr fontId="4"/>
  </si>
  <si>
    <t>　法定耐用年数を超えた管渠はないが、有形固定資産減価償却率は類似団体と比べて高い数値となっており、施設の老朽化が進んでいるものと考えられる。
　今後も、施設の更新を計画的に行っていく必要がある。</t>
    <phoneticPr fontId="4"/>
  </si>
  <si>
    <t>　近年、節水型機器の普及などにより、水需要の大きな伸びを期待することは難しい状況にある。
　また、管渠や処理施設の老朽化も進んでいくことから、今後、修繕や更新に係る費用が増大することが考えられる。
　このため、より一層の経費削減に努めるとともに、事業の統合の検討等、経営の効率化を高めていく必要がある。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</si>
</sst>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97-4AD8-9E32-8C0666AEEE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0.04</c:v>
                </c:pt>
                <c:pt idx="2">
                  <c:v>0.15</c:v>
                </c:pt>
                <c:pt idx="3">
                  <c:v>0.06</c:v>
                </c:pt>
                <c:pt idx="4">
                  <c:v>0.04</c:v>
                </c:pt>
              </c:numCache>
            </c:numRef>
          </c:val>
          <c:smooth val="0"/>
          <c:extLst>
            <c:ext xmlns:c16="http://schemas.microsoft.com/office/drawing/2014/chart" uri="{C3380CC4-5D6E-409C-BE32-E72D297353CC}">
              <c16:uniqueId val="{00000001-E197-4AD8-9E32-8C0666AEEE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129.80000000000001</c:v>
                </c:pt>
                <c:pt idx="1">
                  <c:v>132.37</c:v>
                </c:pt>
                <c:pt idx="2">
                  <c:v>133.68</c:v>
                </c:pt>
                <c:pt idx="3">
                  <c:v>131.78</c:v>
                </c:pt>
                <c:pt idx="4">
                  <c:v>118.59</c:v>
                </c:pt>
              </c:numCache>
            </c:numRef>
          </c:val>
          <c:extLst>
            <c:ext xmlns:c16="http://schemas.microsoft.com/office/drawing/2014/chart" uri="{C3380CC4-5D6E-409C-BE32-E72D297353CC}">
              <c16:uniqueId val="{00000000-EB81-458B-96A8-49BD06A24DB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99.07</c:v>
                </c:pt>
                <c:pt idx="1">
                  <c:v>101.17</c:v>
                </c:pt>
                <c:pt idx="2">
                  <c:v>103.61</c:v>
                </c:pt>
                <c:pt idx="3">
                  <c:v>102.95</c:v>
                </c:pt>
                <c:pt idx="4">
                  <c:v>103.34</c:v>
                </c:pt>
              </c:numCache>
            </c:numRef>
          </c:val>
          <c:smooth val="0"/>
          <c:extLst>
            <c:ext xmlns:c16="http://schemas.microsoft.com/office/drawing/2014/chart" uri="{C3380CC4-5D6E-409C-BE32-E72D297353CC}">
              <c16:uniqueId val="{00000001-EB81-458B-96A8-49BD06A24DB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50.77</c:v>
                </c:pt>
                <c:pt idx="1">
                  <c:v>52.56</c:v>
                </c:pt>
                <c:pt idx="2">
                  <c:v>53.46</c:v>
                </c:pt>
                <c:pt idx="3">
                  <c:v>53.23</c:v>
                </c:pt>
                <c:pt idx="4">
                  <c:v>53.65</c:v>
                </c:pt>
              </c:numCache>
            </c:numRef>
          </c:val>
          <c:extLst>
            <c:ext xmlns:c16="http://schemas.microsoft.com/office/drawing/2014/chart" uri="{C3380CC4-5D6E-409C-BE32-E72D297353CC}">
              <c16:uniqueId val="{00000000-DB1F-4D8F-B1BA-FC28FDE5D9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25.07</c:v>
                </c:pt>
                <c:pt idx="1">
                  <c:v>28.48</c:v>
                </c:pt>
                <c:pt idx="2">
                  <c:v>28.59</c:v>
                </c:pt>
                <c:pt idx="3">
                  <c:v>26.56</c:v>
                </c:pt>
                <c:pt idx="4">
                  <c:v>27.82</c:v>
                </c:pt>
              </c:numCache>
            </c:numRef>
          </c:val>
          <c:smooth val="0"/>
          <c:extLst>
            <c:ext xmlns:c16="http://schemas.microsoft.com/office/drawing/2014/chart" uri="{C3380CC4-5D6E-409C-BE32-E72D297353CC}">
              <c16:uniqueId val="{00000001-DB1F-4D8F-B1BA-FC28FDE5D9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F5-4084-9926-BC36AC1DBCE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8F5-4084-9926-BC36AC1DBCE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AA-49F6-AD45-92BF32A5654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64.760000000000005</c:v>
                </c:pt>
                <c:pt idx="1">
                  <c:v>68.930000000000007</c:v>
                </c:pt>
                <c:pt idx="2">
                  <c:v>80.63</c:v>
                </c:pt>
                <c:pt idx="3">
                  <c:v>27.02</c:v>
                </c:pt>
                <c:pt idx="4">
                  <c:v>29.74</c:v>
                </c:pt>
              </c:numCache>
            </c:numRef>
          </c:val>
          <c:smooth val="0"/>
          <c:extLst>
            <c:ext xmlns:c16="http://schemas.microsoft.com/office/drawing/2014/chart" uri="{C3380CC4-5D6E-409C-BE32-E72D297353CC}">
              <c16:uniqueId val="{00000001-3AAA-49F6-AD45-92BF32A5654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281.52</c:v>
                </c:pt>
                <c:pt idx="1">
                  <c:v>558.41999999999996</c:v>
                </c:pt>
                <c:pt idx="2">
                  <c:v>825.72</c:v>
                </c:pt>
                <c:pt idx="3">
                  <c:v>1446.47</c:v>
                </c:pt>
                <c:pt idx="4">
                  <c:v>1790.75</c:v>
                </c:pt>
              </c:numCache>
            </c:numRef>
          </c:val>
          <c:extLst>
            <c:ext xmlns:c16="http://schemas.microsoft.com/office/drawing/2014/chart" uri="{C3380CC4-5D6E-409C-BE32-E72D297353CC}">
              <c16:uniqueId val="{00000000-1891-486A-A21C-6D4F216C42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88.18</c:v>
                </c:pt>
                <c:pt idx="1">
                  <c:v>70.42</c:v>
                </c:pt>
                <c:pt idx="2">
                  <c:v>70.92</c:v>
                </c:pt>
                <c:pt idx="3">
                  <c:v>60.67</c:v>
                </c:pt>
                <c:pt idx="4">
                  <c:v>53.44</c:v>
                </c:pt>
              </c:numCache>
            </c:numRef>
          </c:val>
          <c:smooth val="0"/>
          <c:extLst>
            <c:ext xmlns:c16="http://schemas.microsoft.com/office/drawing/2014/chart" uri="{C3380CC4-5D6E-409C-BE32-E72D297353CC}">
              <c16:uniqueId val="{00000001-1891-486A-A21C-6D4F216C42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293.99</c:v>
                </c:pt>
                <c:pt idx="1">
                  <c:v>255.2</c:v>
                </c:pt>
                <c:pt idx="2">
                  <c:v>281.26</c:v>
                </c:pt>
                <c:pt idx="3">
                  <c:v>323.45999999999998</c:v>
                </c:pt>
                <c:pt idx="4">
                  <c:v>331.73</c:v>
                </c:pt>
              </c:numCache>
            </c:numRef>
          </c:val>
          <c:extLst>
            <c:ext xmlns:c16="http://schemas.microsoft.com/office/drawing/2014/chart" uri="{C3380CC4-5D6E-409C-BE32-E72D297353CC}">
              <c16:uniqueId val="{00000000-84A6-4C1C-8C2F-5B005B50BF2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1390.86</c:v>
                </c:pt>
                <c:pt idx="1">
                  <c:v>1467.94</c:v>
                </c:pt>
                <c:pt idx="2">
                  <c:v>1144.94</c:v>
                </c:pt>
                <c:pt idx="3">
                  <c:v>1252.71</c:v>
                </c:pt>
                <c:pt idx="4">
                  <c:v>1267.3900000000001</c:v>
                </c:pt>
              </c:numCache>
            </c:numRef>
          </c:val>
          <c:smooth val="0"/>
          <c:extLst>
            <c:ext xmlns:c16="http://schemas.microsoft.com/office/drawing/2014/chart" uri="{C3380CC4-5D6E-409C-BE32-E72D297353CC}">
              <c16:uniqueId val="{00000001-84A6-4C1C-8C2F-5B005B50BF2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164.92</c:v>
                </c:pt>
                <c:pt idx="1">
                  <c:v>179.9</c:v>
                </c:pt>
                <c:pt idx="2">
                  <c:v>182.6</c:v>
                </c:pt>
                <c:pt idx="3">
                  <c:v>169.78</c:v>
                </c:pt>
                <c:pt idx="4">
                  <c:v>170.72</c:v>
                </c:pt>
              </c:numCache>
            </c:numRef>
          </c:val>
          <c:extLst>
            <c:ext xmlns:c16="http://schemas.microsoft.com/office/drawing/2014/chart" uri="{C3380CC4-5D6E-409C-BE32-E72D297353CC}">
              <c16:uniqueId val="{00000000-7854-41D6-B8CD-5050E9954F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76.849999999999994</c:v>
                </c:pt>
                <c:pt idx="1">
                  <c:v>83.3</c:v>
                </c:pt>
                <c:pt idx="2">
                  <c:v>88.16</c:v>
                </c:pt>
                <c:pt idx="3">
                  <c:v>87.03</c:v>
                </c:pt>
                <c:pt idx="4">
                  <c:v>84.3</c:v>
                </c:pt>
              </c:numCache>
            </c:numRef>
          </c:val>
          <c:smooth val="0"/>
          <c:extLst>
            <c:ext xmlns:c16="http://schemas.microsoft.com/office/drawing/2014/chart" uri="{C3380CC4-5D6E-409C-BE32-E72D297353CC}">
              <c16:uniqueId val="{00000001-7854-41D6-B8CD-5050E9954F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74.62</c:v>
                </c:pt>
                <c:pt idx="1">
                  <c:v>68.06</c:v>
                </c:pt>
                <c:pt idx="2">
                  <c:v>68.7</c:v>
                </c:pt>
                <c:pt idx="3">
                  <c:v>72.39</c:v>
                </c:pt>
                <c:pt idx="4">
                  <c:v>73.38</c:v>
                </c:pt>
              </c:numCache>
            </c:numRef>
          </c:val>
          <c:extLst>
            <c:ext xmlns:c16="http://schemas.microsoft.com/office/drawing/2014/chart" uri="{C3380CC4-5D6E-409C-BE32-E72D297353CC}">
              <c16:uniqueId val="{00000000-AAA2-44ED-BFFC-68D43483B3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198.4</c:v>
                </c:pt>
                <c:pt idx="1">
                  <c:v>184.56</c:v>
                </c:pt>
                <c:pt idx="2">
                  <c:v>173.89</c:v>
                </c:pt>
                <c:pt idx="3">
                  <c:v>177.02</c:v>
                </c:pt>
                <c:pt idx="4">
                  <c:v>185.47</c:v>
                </c:pt>
              </c:numCache>
            </c:numRef>
          </c:val>
          <c:smooth val="0"/>
          <c:extLst>
            <c:ext xmlns:c16="http://schemas.microsoft.com/office/drawing/2014/chart" uri="{C3380CC4-5D6E-409C-BE32-E72D297353CC}">
              <c16:uniqueId val="{00000001-AAA2-44ED-BFFC-68D43483B3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7D-4F5E-835F-8DFCC493BE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39.25</c:v>
                </c:pt>
                <c:pt idx="1">
                  <c:v>43.18</c:v>
                </c:pt>
                <c:pt idx="2">
                  <c:v>42.38</c:v>
                </c:pt>
                <c:pt idx="3">
                  <c:v>46.17</c:v>
                </c:pt>
                <c:pt idx="4">
                  <c:v>45.68</c:v>
                </c:pt>
              </c:numCache>
            </c:numRef>
          </c:val>
          <c:smooth val="0"/>
          <c:extLst>
            <c:ext xmlns:c16="http://schemas.microsoft.com/office/drawing/2014/chart" uri="{C3380CC4-5D6E-409C-BE32-E72D297353CC}">
              <c16:uniqueId val="{00000001-587D-4F5E-835F-8DFCC493BE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96.43</c:v>
                </c:pt>
                <c:pt idx="1">
                  <c:v>96.51</c:v>
                </c:pt>
                <c:pt idx="2">
                  <c:v>96.49</c:v>
                </c:pt>
                <c:pt idx="3">
                  <c:v>96.58</c:v>
                </c:pt>
                <c:pt idx="4">
                  <c:v>96.63</c:v>
                </c:pt>
              </c:numCache>
            </c:numRef>
          </c:val>
          <c:extLst>
            <c:ext xmlns:c16="http://schemas.microsoft.com/office/drawing/2014/chart" uri="{C3380CC4-5D6E-409C-BE32-E72D297353CC}">
              <c16:uniqueId val="{00000000-6C75-4A40-9F85-956221AE3C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86.43</c:v>
                </c:pt>
                <c:pt idx="1">
                  <c:v>86.43</c:v>
                </c:pt>
                <c:pt idx="2">
                  <c:v>87.01</c:v>
                </c:pt>
                <c:pt idx="3">
                  <c:v>87.84</c:v>
                </c:pt>
                <c:pt idx="4">
                  <c:v>87.96</c:v>
                </c:pt>
              </c:numCache>
            </c:numRef>
          </c:val>
          <c:smooth val="0"/>
          <c:extLst>
            <c:ext xmlns:c16="http://schemas.microsoft.com/office/drawing/2014/chart" uri="{C3380CC4-5D6E-409C-BE32-E72D297353CC}">
              <c16:uniqueId val="{00000001-6C75-4A40-9F85-956221AE3C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70" zoomScaleNormal="100" zoomScaleSheetLayoutView="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高崎市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373114</v>
      </c>
      <c r="AM8" s="51"/>
      <c r="AN8" s="51"/>
      <c r="AO8" s="51"/>
      <c r="AP8" s="51"/>
      <c r="AQ8" s="51"/>
      <c r="AR8" s="51"/>
      <c r="AS8" s="51"/>
      <c r="AT8" s="46">
        <f>データ!T6</f>
        <v>459.16</v>
      </c>
      <c r="AU8" s="46"/>
      <c r="AV8" s="46"/>
      <c r="AW8" s="46"/>
      <c r="AX8" s="46"/>
      <c r="AY8" s="46"/>
      <c r="AZ8" s="46"/>
      <c r="BA8" s="46"/>
      <c r="BB8" s="46">
        <f>データ!U6</f>
        <v>812.6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83.26</v>
      </c>
      <c r="J10" s="46"/>
      <c r="K10" s="46"/>
      <c r="L10" s="46"/>
      <c r="M10" s="46"/>
      <c r="N10" s="46"/>
      <c r="O10" s="46"/>
      <c r="P10" s="46">
        <f>データ!P6</f>
        <v>3</v>
      </c>
      <c r="Q10" s="46"/>
      <c r="R10" s="46"/>
      <c r="S10" s="46"/>
      <c r="T10" s="46"/>
      <c r="U10" s="46"/>
      <c r="V10" s="46"/>
      <c r="W10" s="46">
        <f>データ!Q6</f>
        <v>68.11</v>
      </c>
      <c r="X10" s="46"/>
      <c r="Y10" s="46"/>
      <c r="Z10" s="46"/>
      <c r="AA10" s="46"/>
      <c r="AB10" s="46"/>
      <c r="AC10" s="46"/>
      <c r="AD10" s="51">
        <f>データ!R6</f>
        <v>2173</v>
      </c>
      <c r="AE10" s="51"/>
      <c r="AF10" s="51"/>
      <c r="AG10" s="51"/>
      <c r="AH10" s="51"/>
      <c r="AI10" s="51"/>
      <c r="AJ10" s="51"/>
      <c r="AK10" s="2"/>
      <c r="AL10" s="51">
        <f>データ!V6</f>
        <v>11150</v>
      </c>
      <c r="AM10" s="51"/>
      <c r="AN10" s="51"/>
      <c r="AO10" s="51"/>
      <c r="AP10" s="51"/>
      <c r="AQ10" s="51"/>
      <c r="AR10" s="51"/>
      <c r="AS10" s="51"/>
      <c r="AT10" s="46">
        <f>データ!W6</f>
        <v>4.8</v>
      </c>
      <c r="AU10" s="46"/>
      <c r="AV10" s="46"/>
      <c r="AW10" s="46"/>
      <c r="AX10" s="46"/>
      <c r="AY10" s="46"/>
      <c r="AZ10" s="46"/>
      <c r="BA10" s="46"/>
      <c r="BB10" s="46">
        <f>データ!X6</f>
        <v>2322.92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TdShOVis8HhqPefFPa+E5Ur3n9C7+7CPoqDa1f6UVBVrsASKdK//8xLa0yCg1Jx47Fj6uP9axXOU+yQnsJZHCw==" saltValue="Q0aHX5Lt6q/EHKHOHwRId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102024</v>
      </c>
      <c r="D6" s="33">
        <f t="shared" si="3"/>
        <v>46</v>
      </c>
      <c r="E6" s="33">
        <f t="shared" si="3"/>
        <v>17</v>
      </c>
      <c r="F6" s="33">
        <f t="shared" si="3"/>
        <v>4</v>
      </c>
      <c r="G6" s="33">
        <f t="shared" si="3"/>
        <v>0</v>
      </c>
      <c r="H6" s="33" t="str">
        <f t="shared" si="3"/>
        <v>群馬県　高崎市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83.26</v>
      </c>
      <c r="P6" s="34">
        <f t="shared" si="3"/>
        <v>3</v>
      </c>
      <c r="Q6" s="34">
        <f t="shared" si="3"/>
        <v>68.11</v>
      </c>
      <c r="R6" s="34">
        <f t="shared" si="3"/>
        <v>2173</v>
      </c>
      <c r="S6" s="34">
        <f t="shared" si="3"/>
        <v>373114</v>
      </c>
      <c r="T6" s="34">
        <f t="shared" si="3"/>
        <v>459.16</v>
      </c>
      <c r="U6" s="34">
        <f t="shared" si="3"/>
        <v>812.6</v>
      </c>
      <c r="V6" s="34">
        <f t="shared" si="3"/>
        <v>11150</v>
      </c>
      <c r="W6" s="34">
        <f t="shared" si="3"/>
        <v>4.8</v>
      </c>
      <c r="X6" s="34">
        <f t="shared" si="3"/>
        <v>2322.92</v>
      </c>
      <c r="Y6" s="35">
        <f>IF(Y7="",NA(),Y7)</f>
        <v>129.80000000000001</v>
      </c>
      <c r="Z6" s="35">
        <f t="shared" ref="Z6:AH6" si="4">IF(Z7="",NA(),Z7)</f>
        <v>132.37</v>
      </c>
      <c r="AA6" s="35">
        <f t="shared" si="4"/>
        <v>133.68</v>
      </c>
      <c r="AB6" s="35">
        <f t="shared" si="4"/>
        <v>131.78</v>
      </c>
      <c r="AC6" s="35">
        <f t="shared" si="4"/>
        <v>118.59</v>
      </c>
      <c r="AD6" s="35">
        <f t="shared" si="4"/>
        <v>99.07</v>
      </c>
      <c r="AE6" s="35">
        <f t="shared" si="4"/>
        <v>101.17</v>
      </c>
      <c r="AF6" s="35">
        <f t="shared" si="4"/>
        <v>103.61</v>
      </c>
      <c r="AG6" s="35">
        <f t="shared" si="4"/>
        <v>102.95</v>
      </c>
      <c r="AH6" s="35">
        <f t="shared" si="4"/>
        <v>103.34</v>
      </c>
      <c r="AI6" s="34" t="str">
        <f>IF(AI7="","",IF(AI7="-","【-】","【"&amp;SUBSTITUTE(TEXT(AI7,"#,##0.00"),"-","△")&amp;"】"))</f>
        <v>【102.87】</v>
      </c>
      <c r="AJ6" s="34">
        <f>IF(AJ7="",NA(),AJ7)</f>
        <v>0</v>
      </c>
      <c r="AK6" s="34">
        <f t="shared" ref="AK6:AS6" si="5">IF(AK7="",NA(),AK7)</f>
        <v>0</v>
      </c>
      <c r="AL6" s="34">
        <f t="shared" si="5"/>
        <v>0</v>
      </c>
      <c r="AM6" s="34">
        <f t="shared" si="5"/>
        <v>0</v>
      </c>
      <c r="AN6" s="34">
        <f t="shared" si="5"/>
        <v>0</v>
      </c>
      <c r="AO6" s="35">
        <f t="shared" si="5"/>
        <v>64.760000000000005</v>
      </c>
      <c r="AP6" s="35">
        <f t="shared" si="5"/>
        <v>68.930000000000007</v>
      </c>
      <c r="AQ6" s="35">
        <f t="shared" si="5"/>
        <v>80.63</v>
      </c>
      <c r="AR6" s="35">
        <f t="shared" si="5"/>
        <v>27.02</v>
      </c>
      <c r="AS6" s="35">
        <f t="shared" si="5"/>
        <v>29.74</v>
      </c>
      <c r="AT6" s="34" t="str">
        <f>IF(AT7="","",IF(AT7="-","【-】","【"&amp;SUBSTITUTE(TEXT(AT7,"#,##0.00"),"-","△")&amp;"】"))</f>
        <v>【76.63】</v>
      </c>
      <c r="AU6" s="35">
        <f>IF(AU7="",NA(),AU7)</f>
        <v>281.52</v>
      </c>
      <c r="AV6" s="35">
        <f t="shared" ref="AV6:BD6" si="6">IF(AV7="",NA(),AV7)</f>
        <v>558.41999999999996</v>
      </c>
      <c r="AW6" s="35">
        <f t="shared" si="6"/>
        <v>825.72</v>
      </c>
      <c r="AX6" s="35">
        <f t="shared" si="6"/>
        <v>1446.47</v>
      </c>
      <c r="AY6" s="35">
        <f t="shared" si="6"/>
        <v>1790.75</v>
      </c>
      <c r="AZ6" s="35">
        <f t="shared" si="6"/>
        <v>88.18</v>
      </c>
      <c r="BA6" s="35">
        <f t="shared" si="6"/>
        <v>70.42</v>
      </c>
      <c r="BB6" s="35">
        <f t="shared" si="6"/>
        <v>70.92</v>
      </c>
      <c r="BC6" s="35">
        <f t="shared" si="6"/>
        <v>60.67</v>
      </c>
      <c r="BD6" s="35">
        <f t="shared" si="6"/>
        <v>53.44</v>
      </c>
      <c r="BE6" s="34" t="str">
        <f>IF(BE7="","",IF(BE7="-","【-】","【"&amp;SUBSTITUTE(TEXT(BE7,"#,##0.00"),"-","△")&amp;"】"))</f>
        <v>【49.61】</v>
      </c>
      <c r="BF6" s="35">
        <f>IF(BF7="",NA(),BF7)</f>
        <v>293.99</v>
      </c>
      <c r="BG6" s="35">
        <f t="shared" ref="BG6:BO6" si="7">IF(BG7="",NA(),BG7)</f>
        <v>255.2</v>
      </c>
      <c r="BH6" s="35">
        <f t="shared" si="7"/>
        <v>281.26</v>
      </c>
      <c r="BI6" s="35">
        <f t="shared" si="7"/>
        <v>323.45999999999998</v>
      </c>
      <c r="BJ6" s="35">
        <f t="shared" si="7"/>
        <v>331.73</v>
      </c>
      <c r="BK6" s="35">
        <f t="shared" si="7"/>
        <v>1390.86</v>
      </c>
      <c r="BL6" s="35">
        <f t="shared" si="7"/>
        <v>1467.94</v>
      </c>
      <c r="BM6" s="35">
        <f t="shared" si="7"/>
        <v>1144.94</v>
      </c>
      <c r="BN6" s="35">
        <f t="shared" si="7"/>
        <v>1252.71</v>
      </c>
      <c r="BO6" s="35">
        <f t="shared" si="7"/>
        <v>1267.3900000000001</v>
      </c>
      <c r="BP6" s="34" t="str">
        <f>IF(BP7="","",IF(BP7="-","【-】","【"&amp;SUBSTITUTE(TEXT(BP7,"#,##0.00"),"-","△")&amp;"】"))</f>
        <v>【1,218.70】</v>
      </c>
      <c r="BQ6" s="35">
        <f>IF(BQ7="",NA(),BQ7)</f>
        <v>164.92</v>
      </c>
      <c r="BR6" s="35">
        <f t="shared" ref="BR6:BZ6" si="8">IF(BR7="",NA(),BR7)</f>
        <v>179.9</v>
      </c>
      <c r="BS6" s="35">
        <f t="shared" si="8"/>
        <v>182.6</v>
      </c>
      <c r="BT6" s="35">
        <f t="shared" si="8"/>
        <v>169.78</v>
      </c>
      <c r="BU6" s="35">
        <f t="shared" si="8"/>
        <v>170.72</v>
      </c>
      <c r="BV6" s="35">
        <f t="shared" si="8"/>
        <v>76.849999999999994</v>
      </c>
      <c r="BW6" s="35">
        <f t="shared" si="8"/>
        <v>83.3</v>
      </c>
      <c r="BX6" s="35">
        <f t="shared" si="8"/>
        <v>88.16</v>
      </c>
      <c r="BY6" s="35">
        <f t="shared" si="8"/>
        <v>87.03</v>
      </c>
      <c r="BZ6" s="35">
        <f t="shared" si="8"/>
        <v>84.3</v>
      </c>
      <c r="CA6" s="34" t="str">
        <f>IF(CA7="","",IF(CA7="-","【-】","【"&amp;SUBSTITUTE(TEXT(CA7,"#,##0.00"),"-","△")&amp;"】"))</f>
        <v>【74.17】</v>
      </c>
      <c r="CB6" s="35">
        <f>IF(CB7="",NA(),CB7)</f>
        <v>74.62</v>
      </c>
      <c r="CC6" s="35">
        <f t="shared" ref="CC6:CK6" si="9">IF(CC7="",NA(),CC7)</f>
        <v>68.06</v>
      </c>
      <c r="CD6" s="35">
        <f t="shared" si="9"/>
        <v>68.7</v>
      </c>
      <c r="CE6" s="35">
        <f t="shared" si="9"/>
        <v>72.39</v>
      </c>
      <c r="CF6" s="35">
        <f t="shared" si="9"/>
        <v>73.38</v>
      </c>
      <c r="CG6" s="35">
        <f t="shared" si="9"/>
        <v>198.4</v>
      </c>
      <c r="CH6" s="35">
        <f t="shared" si="9"/>
        <v>184.56</v>
      </c>
      <c r="CI6" s="35">
        <f t="shared" si="9"/>
        <v>173.89</v>
      </c>
      <c r="CJ6" s="35">
        <f t="shared" si="9"/>
        <v>177.02</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39.25</v>
      </c>
      <c r="CS6" s="35">
        <f t="shared" si="10"/>
        <v>43.18</v>
      </c>
      <c r="CT6" s="35">
        <f t="shared" si="10"/>
        <v>42.38</v>
      </c>
      <c r="CU6" s="35">
        <f t="shared" si="10"/>
        <v>46.17</v>
      </c>
      <c r="CV6" s="35">
        <f t="shared" si="10"/>
        <v>45.68</v>
      </c>
      <c r="CW6" s="34" t="str">
        <f>IF(CW7="","",IF(CW7="-","【-】","【"&amp;SUBSTITUTE(TEXT(CW7,"#,##0.00"),"-","△")&amp;"】"))</f>
        <v>【42.86】</v>
      </c>
      <c r="CX6" s="35">
        <f>IF(CX7="",NA(),CX7)</f>
        <v>96.43</v>
      </c>
      <c r="CY6" s="35">
        <f t="shared" ref="CY6:DG6" si="11">IF(CY7="",NA(),CY7)</f>
        <v>96.51</v>
      </c>
      <c r="CZ6" s="35">
        <f t="shared" si="11"/>
        <v>96.49</v>
      </c>
      <c r="DA6" s="35">
        <f t="shared" si="11"/>
        <v>96.58</v>
      </c>
      <c r="DB6" s="35">
        <f t="shared" si="11"/>
        <v>96.63</v>
      </c>
      <c r="DC6" s="35">
        <f t="shared" si="11"/>
        <v>86.43</v>
      </c>
      <c r="DD6" s="35">
        <f t="shared" si="11"/>
        <v>86.43</v>
      </c>
      <c r="DE6" s="35">
        <f t="shared" si="11"/>
        <v>87.01</v>
      </c>
      <c r="DF6" s="35">
        <f t="shared" si="11"/>
        <v>87.84</v>
      </c>
      <c r="DG6" s="35">
        <f t="shared" si="11"/>
        <v>87.96</v>
      </c>
      <c r="DH6" s="34" t="str">
        <f>IF(DH7="","",IF(DH7="-","【-】","【"&amp;SUBSTITUTE(TEXT(DH7,"#,##0.00"),"-","△")&amp;"】"))</f>
        <v>【84.20】</v>
      </c>
      <c r="DI6" s="35">
        <f>IF(DI7="",NA(),DI7)</f>
        <v>50.77</v>
      </c>
      <c r="DJ6" s="35">
        <f t="shared" ref="DJ6:DR6" si="12">IF(DJ7="",NA(),DJ7)</f>
        <v>52.56</v>
      </c>
      <c r="DK6" s="35">
        <f t="shared" si="12"/>
        <v>53.46</v>
      </c>
      <c r="DL6" s="35">
        <f t="shared" si="12"/>
        <v>53.23</v>
      </c>
      <c r="DM6" s="35">
        <f t="shared" si="12"/>
        <v>53.65</v>
      </c>
      <c r="DN6" s="35">
        <f t="shared" si="12"/>
        <v>25.07</v>
      </c>
      <c r="DO6" s="35">
        <f t="shared" si="12"/>
        <v>28.48</v>
      </c>
      <c r="DP6" s="35">
        <f t="shared" si="12"/>
        <v>28.59</v>
      </c>
      <c r="DQ6" s="35">
        <f t="shared" si="12"/>
        <v>26.56</v>
      </c>
      <c r="DR6" s="35">
        <f t="shared" si="12"/>
        <v>27.82</v>
      </c>
      <c r="DS6" s="34" t="str">
        <f>IF(DS7="","",IF(DS7="-","【-】","【"&amp;SUBSTITUTE(TEXT(DS7,"#,##0.00"),"-","△")&amp;"】"))</f>
        <v>【25.37】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【6.20】</v>
      </c>
      <c r="EE6" s="34">
        <f>IF(EE7="",NA(),EE7)</f>
        <v>0</v>
      </c>
      <c r="EF6" s="34">
        <f t="shared" ref="EF6:EN6" si="14">IF(EF7="",NA(),EF7)</f>
        <v>0</v>
      </c>
      <c r="EG6" s="34">
        <f t="shared" si="14"/>
        <v>0</v>
      </c>
      <c r="EH6" s="34">
        <f t="shared" si="14"/>
        <v>0</v>
      </c>
      <c r="EI6" s="34">
        <f t="shared" si="14"/>
        <v>0</v>
      </c>
      <c r="EJ6" s="35">
        <f t="shared" si="14"/>
        <v>0.08</v>
      </c>
      <c r="EK6" s="35">
        <f t="shared" si="14"/>
        <v>0.04</v>
      </c>
      <c r="EL6" s="35">
        <f t="shared" si="14"/>
        <v>0.15</v>
      </c>
      <c r="EM6" s="35">
        <f t="shared" si="14"/>
        <v>0.06</v>
      </c>
      <c r="EN6" s="35">
        <f t="shared" si="14"/>
        <v>0.04</v>
      </c>
      <c r="EO6" s="34" t="str">
        <f>IF(EO7="","",IF(EO7="-","【-】","【"&amp;SUBSTITUTE(TEXT(EO7,"#,##0.00"),"-","△")&amp;"】"))</f>
        <v>【0.28】</v>
      </c>
    </row>
    <row r="7" spans="1:148" s="36" customFormat="1" x14ac:dyDescent="0.2">
      <c r="A7" s="28"/>
      <c r="B7" s="37">
        <v>2019</v>
      </c>
      <c r="C7" s="37">
        <v>102024</v>
      </c>
      <c r="D7" s="37">
        <v>46</v>
      </c>
      <c r="E7" s="37">
        <v>17</v>
      </c>
      <c r="F7" s="37">
        <v>4</v>
      </c>
      <c r="G7" s="37">
        <v>0</v>
      </c>
      <c r="H7" s="37" t="s">
        <v>96</v>
      </c>
      <c r="I7" s="37" t="s">
        <v>97</v>
      </c>
      <c r="J7" s="37" t="s">
        <v>98</v>
      </c>
      <c r="K7" s="37" t="s">
        <v>99</v>
      </c>
      <c r="L7" s="37" t="s">
        <v>100</v>
      </c>
      <c r="M7" s="37" t="s">
        <v>101</v>
      </c>
      <c r="N7" s="38" t="s">
        <v>102</v>
      </c>
      <c r="O7" s="38">
        <v>83.26</v>
      </c>
      <c r="P7" s="38">
        <v>3</v>
      </c>
      <c r="Q7" s="38">
        <v>68.11</v>
      </c>
      <c r="R7" s="38">
        <v>2173</v>
      </c>
      <c r="S7" s="38">
        <v>373114</v>
      </c>
      <c r="T7" s="38">
        <v>459.16</v>
      </c>
      <c r="U7" s="38">
        <v>812.6</v>
      </c>
      <c r="V7" s="38">
        <v>11150</v>
      </c>
      <c r="W7" s="38">
        <v>4.8</v>
      </c>
      <c r="X7" s="38">
        <v>2322.92</v>
      </c>
      <c r="Y7" s="38">
        <v>129.80000000000001</v>
      </c>
      <c r="Z7" s="38">
        <v>132.37</v>
      </c>
      <c r="AA7" s="38">
        <v>133.68</v>
      </c>
      <c r="AB7" s="38">
        <v>131.78</v>
      </c>
      <c r="AC7" s="38">
        <v>118.59</v>
      </c>
      <c r="AD7" s="38">
        <v>99.07</v>
      </c>
      <c r="AE7" s="38">
        <v>101.17</v>
      </c>
      <c r="AF7" s="38">
        <v>103.61</v>
      </c>
      <c r="AG7" s="38">
        <v>102.95</v>
      </c>
      <c r="AH7" s="38">
        <v>103.34</v>
      </c>
      <c r="AI7" s="38">
        <v>102.87</v>
      </c>
      <c r="AJ7" s="38">
        <v>0</v>
      </c>
      <c r="AK7" s="38">
        <v>0</v>
      </c>
      <c r="AL7" s="38">
        <v>0</v>
      </c>
      <c r="AM7" s="38">
        <v>0</v>
      </c>
      <c r="AN7" s="38">
        <v>0</v>
      </c>
      <c r="AO7" s="38">
        <v>64.760000000000005</v>
      </c>
      <c r="AP7" s="38">
        <v>68.930000000000007</v>
      </c>
      <c r="AQ7" s="38">
        <v>80.63</v>
      </c>
      <c r="AR7" s="38">
        <v>27.02</v>
      </c>
      <c r="AS7" s="38">
        <v>29.74</v>
      </c>
      <c r="AT7" s="38">
        <v>76.63</v>
      </c>
      <c r="AU7" s="38">
        <v>281.52</v>
      </c>
      <c r="AV7" s="38">
        <v>558.41999999999996</v>
      </c>
      <c r="AW7" s="38">
        <v>825.72</v>
      </c>
      <c r="AX7" s="38">
        <v>1446.47</v>
      </c>
      <c r="AY7" s="38">
        <v>1790.75</v>
      </c>
      <c r="AZ7" s="38">
        <v>88.18</v>
      </c>
      <c r="BA7" s="38">
        <v>70.42</v>
      </c>
      <c r="BB7" s="38">
        <v>70.92</v>
      </c>
      <c r="BC7" s="38">
        <v>60.67</v>
      </c>
      <c r="BD7" s="38">
        <v>53.44</v>
      </c>
      <c r="BE7" s="38">
        <v>49.61</v>
      </c>
      <c r="BF7" s="38">
        <v>293.99</v>
      </c>
      <c r="BG7" s="38">
        <v>255.2</v>
      </c>
      <c r="BH7" s="38">
        <v>281.26</v>
      </c>
      <c r="BI7" s="38">
        <v>323.45999999999998</v>
      </c>
      <c r="BJ7" s="38">
        <v>331.73</v>
      </c>
      <c r="BK7" s="38">
        <v>1390.86</v>
      </c>
      <c r="BL7" s="38">
        <v>1467.94</v>
      </c>
      <c r="BM7" s="38">
        <v>1144.94</v>
      </c>
      <c r="BN7" s="38">
        <v>1252.71</v>
      </c>
      <c r="BO7" s="38">
        <v>1267.3900000000001</v>
      </c>
      <c r="BP7" s="38">
        <v>1218.7</v>
      </c>
      <c r="BQ7" s="38">
        <v>164.92</v>
      </c>
      <c r="BR7" s="38">
        <v>179.9</v>
      </c>
      <c r="BS7" s="38">
        <v>182.6</v>
      </c>
      <c r="BT7" s="38">
        <v>169.78</v>
      </c>
      <c r="BU7" s="38">
        <v>170.72</v>
      </c>
      <c r="BV7" s="38">
        <v>76.849999999999994</v>
      </c>
      <c r="BW7" s="38">
        <v>83.3</v>
      </c>
      <c r="BX7" s="38">
        <v>88.16</v>
      </c>
      <c r="BY7" s="38">
        <v>87.03</v>
      </c>
      <c r="BZ7" s="38">
        <v>84.3</v>
      </c>
      <c r="CA7" s="38">
        <v>74.17</v>
      </c>
      <c r="CB7" s="38">
        <v>74.62</v>
      </c>
      <c r="CC7" s="38">
        <v>68.06</v>
      </c>
      <c r="CD7" s="38">
        <v>68.7</v>
      </c>
      <c r="CE7" s="38">
        <v>72.39</v>
      </c>
      <c r="CF7" s="38">
        <v>73.38</v>
      </c>
      <c r="CG7" s="38">
        <v>198.4</v>
      </c>
      <c r="CH7" s="38">
        <v>184.56</v>
      </c>
      <c r="CI7" s="38">
        <v>173.89</v>
      </c>
      <c r="CJ7" s="38">
        <v>177.02</v>
      </c>
      <c r="CK7" s="38">
        <v>185.47</v>
      </c>
      <c r="CL7" s="38">
        <v>218.56</v>
      </c>
      <c r="CM7" s="38" t="s">
        <v>102</v>
      </c>
      <c r="CN7" s="38" t="s">
        <v>102</v>
      </c>
      <c r="CO7" s="38" t="s">
        <v>102</v>
      </c>
      <c r="CP7" s="38" t="s">
        <v>102</v>
      </c>
      <c r="CQ7" s="38" t="s">
        <v>102</v>
      </c>
      <c r="CR7" s="38">
        <v>39.25</v>
      </c>
      <c r="CS7" s="38">
        <v>43.18</v>
      </c>
      <c r="CT7" s="38">
        <v>42.38</v>
      </c>
      <c r="CU7" s="38">
        <v>46.17</v>
      </c>
      <c r="CV7" s="38">
        <v>45.68</v>
      </c>
      <c r="CW7" s="38">
        <v>42.86</v>
      </c>
      <c r="CX7" s="38">
        <v>96.43</v>
      </c>
      <c r="CY7" s="38">
        <v>96.51</v>
      </c>
      <c r="CZ7" s="38">
        <v>96.49</v>
      </c>
      <c r="DA7" s="38">
        <v>96.58</v>
      </c>
      <c r="DB7" s="38">
        <v>96.63</v>
      </c>
      <c r="DC7" s="38">
        <v>86.43</v>
      </c>
      <c r="DD7" s="38">
        <v>86.43</v>
      </c>
      <c r="DE7" s="38">
        <v>87.01</v>
      </c>
      <c r="DF7" s="38">
        <v>87.84</v>
      </c>
      <c r="DG7" s="38">
        <v>87.96</v>
      </c>
      <c r="DH7" s="38">
        <v>84.2</v>
      </c>
      <c r="DI7" s="38">
        <v>50.77</v>
      </c>
      <c r="DJ7" s="38">
        <v>52.56</v>
      </c>
      <c r="DK7" s="38">
        <v>53.46</v>
      </c>
      <c r="DL7" s="38">
        <v>53.23</v>
      </c>
      <c r="DM7" s="38">
        <v>53.65</v>
      </c>
      <c r="DN7" s="38">
        <v>25.07</v>
      </c>
      <c r="DO7" s="38">
        <v>28.48</v>
      </c>
      <c r="DP7" s="38">
        <v>28.59</v>
      </c>
      <c r="DQ7" s="38">
        <v>26.56</v>
      </c>
      <c r="DR7" s="38">
        <v>27.82</v>
      </c>
      <c r="DS7" s="38">
        <v>25.37</v>
      </c>
      <c r="DT7" s="38">
        <v>0</v>
      </c>
      <c r="DU7" s="38">
        <v>0</v>
      </c>
      <c r="DV7" s="38">
        <v>0</v>
      </c>
      <c r="DW7" s="38">
        <v>0</v>
      </c>
      <c r="DX7" s="38">
        <v>0</v>
      </c>
      <c r="DY7" s="38">
        <v>0</v>
      </c>
      <c r="DZ7" s="38">
        <v>0</v>
      </c>
      <c r="EA7" s="38">
        <v>0</v>
      </c>
      <c r="EB7" s="38">
        <v>0</v>
      </c>
      <c r="EC7" s="38">
        <v>0</v>
      </c>
      <c r="ED7" s="38">
        <v>6.2</v>
      </c>
      <c r="EE7" s="38">
        <v>0</v>
      </c>
      <c r="EF7" s="38">
        <v>0</v>
      </c>
      <c r="EG7" s="38">
        <v>0</v>
      </c>
      <c r="EH7" s="38">
        <v>0</v>
      </c>
      <c r="EI7" s="38">
        <v>0</v>
      </c>
      <c r="EJ7" s="38">
        <v>0.08</v>
      </c>
      <c r="EK7" s="38">
        <v>0.04</v>
      </c>
      <c r="EL7" s="38">
        <v>0.15</v>
      </c>
      <c r="EM7" s="38">
        <v>0.06</v>
      </c>
      <c r="EN7" s="38">
        <v>0.04</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2021-02-01T05:20:26Z</cp:lastPrinted>
  <dcterms:created xsi:type="dcterms:W3CDTF">2020-12-04T02:32:10Z</dcterms:created>
  <dcterms:modified xsi:type="dcterms:W3CDTF">2021-02-01T05:20:27Z</dcterms:modified>
  <cp:category/>
</cp:coreProperties>
</file>