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1○前橋市\"/>
    </mc:Choice>
  </mc:AlternateContent>
  <xr:revisionPtr revIDLastSave="0" documentId="13_ncr:1_{46DBFCFD-4F2C-469C-917F-B8E129E86502}" xr6:coauthVersionLast="36" xr6:coauthVersionMax="36" xr10:uidLastSave="{00000000-0000-0000-0000-000000000000}"/>
  <workbookProtection workbookAlgorithmName="SHA-512" workbookHashValue="CZwg+XYjB/RRwOTtseA428zJVO94GYyCIZMDq+ARv9vOmJc5hg98pJ5syMOa/rjKsBJWPpmbNKU1IFvY/wetag==" workbookSaltValue="VeLfKwnppx2AXiUWho68AQ=="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P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<sst xmlns="http://schemas.openxmlformats.org/spreadsheetml/2006/main" count="231" uniqueCount="117">
  <si>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</si>
  <si>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</si>
  <si>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</si>
  <si>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</si>
  <si>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</si>
  <si>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</si>
  <si>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</si>
  <si>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</si>
  <si>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</si>
  <si>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</si>
  <si>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</si>
  <si>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</si>
  <si>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</si>
  <si>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</si>
  <si>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</si>
  <si>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</si>
  <si>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</si>
  <si>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</si>
  <si>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</si>
  <si>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</si>
  <si>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</si>
  <si>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</si>
  <si>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</si>
  <si>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</si>
  <si>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</si>
  <si>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</si>
  <si>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</si>
  <si>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</si>
  <si>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</si>
  <si>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</si>
  <si>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</si>
  <si>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</si>
  <si>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</si>
  <si>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</si>
  <si>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</si>
  <si>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</si>
  <si>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</si>
  <si>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</si>
  <si>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</si>
  <si>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</si>
  <si>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</si>
  <si>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</si>
  <si>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</si>
  <si>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</si>
  <si>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</si>
  <si>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</si>
  <si>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</si>
  <si>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</si>
  <si>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</si>
  <si>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</si>
  <si>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</si>
  <si>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</si>
  <si>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</si>
  <si>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</si>
  <si>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</si>
  <si>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</si>
  <si>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</si>
  <si>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</si>
  <si>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</si>
  <si>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</si>
  <si>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</si>
  <si>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</si>
  <si>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</si>
  <si>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</si>
  <si>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</si>
  <si>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</si>
  <si>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</si>
  <si>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</si>
  <si>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</si>
  <si>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</si>
  <si>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</si>
  <si>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</si>
  <si>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</si>
  <si>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</si>
  <si>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</si>
  <si>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</si>
  <si>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</si>
  <si>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</si>
  <si>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</si>
  <si>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</si>
  <si>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</si>
  <si>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</si>
  <si>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</si>
  <si>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</si>
  <si>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</si>
  <si>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</si>
  <si>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</si>
  <si>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</si>
  <si>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</si>
  <si>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</si>
  <si>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</si>
  <si>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</si>
  <si>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</si>
  <si>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</si>
  <si>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</si>
  <si>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</si>
  <si>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</si>
  <si>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</si>
  <si>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</si>
  <si>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</si>
  <si>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</si>
  <si>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</si>
  <si>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</si>
  <si>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</si>
  <si>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</si>
  <si>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</si>
  <si>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</si>
  <si>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</si>
  <si>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</si>
  <si>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</si>
  <si>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</si>
  <si>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</si>
  <si>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</si>
  <si>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</si>
  <si>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③⑤経常収支比率、流動比率、経費回収率は、100％を下回り、類似団体平均も下回っている。これにより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②④累積欠損金比率、企業債残高対事業規模比率は、類似団体平均を上回っている。事業規模が小さく、使用料収入の大幅な増加が難しいため、急激な改善は見込めない。企業債については、事業規模に見合った借入に努める。
⑥汚水処理原価は、類似団体平均を上回っている。引き続き収益の確保、費用の縮減に努めるが、事業規模が小さく今後大規模な整備予定もないため、急激な改善は難しい。
⑦施設利用率は、類似団体平均を下回り、低い水準となっている。しかし、山頂に処理場があり、最大処理水量と平均処理水量の差が大きいことが影響しており、施設が過大というわけではない。
⑧水洗化率は、前年度以前と比べ大きく上昇したが大規模な整備を行ったわけではなく、処理分区内の見直しを行った結果によるものである。</t>
    <rPh sb="520" eb="521">
      <t>ゼン</t>
    </rPh>
    <rPh sb="521" eb="523">
      <t>ネンド</t>
    </rPh>
    <rPh sb="523" eb="525">
      <t>イゼン</t>
    </rPh>
    <rPh sb="526" eb="527">
      <t>クラ</t>
    </rPh>
    <rPh sb="528" eb="529">
      <t>オオ</t>
    </rPh>
    <rPh sb="531" eb="533">
      <t>ジョウショウ</t>
    </rPh>
    <rPh sb="543" eb="544">
      <t>オコナ</t>
    </rPh>
    <phoneticPr fontId="4"/>
  </si>
  <si>
    <t>①有形固定資産減価償却率は、年々上昇しており、類似団体平均を上回っている。
②③管渠老朽化率と管渠改善率は、法定耐用年数を経過した管渠がないため0％となっている。
　現在は施設が老朽化しておらず、施設の改築・更新を行っていないが、徐々に施設の老朽化が進んでいくため、将来的には計画に基づいた施設の改築・更新が必要となる。</t>
    <phoneticPr fontId="4"/>
  </si>
  <si>
    <t>・経営の健全性については、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また、経営の効率性については、類似団体との比較から効率的でない状況がうかがえるが、事業規模や処理場が山頂にあるという特殊性を考慮するとある程度はやむを得ない。
・老朽化の状況については、現在は施設が老朽化しておらず、施設の改築・更新を行っていないが、将来的には計画に基づいた施設の改築・更新が必要となる。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</si>
</sst>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28-4886-8415-CFD9AF2AF8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0.06</c:v>
                </c:pt>
                <c:pt idx="4">
                  <c:v>0.04</c:v>
                </c:pt>
              </c:numCache>
            </c:numRef>
          </c:val>
          <c:smooth val="0"/>
          <c:extLst>
            <c:ext xmlns:c16="http://schemas.microsoft.com/office/drawing/2014/chart" uri="{C3380CC4-5D6E-409C-BE32-E72D297353CC}">
              <c16:uniqueId val="{00000001-E228-4886-8415-CFD9AF2AF8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27.6</c:v>
                </c:pt>
                <c:pt idx="1">
                  <c:v>24.8</c:v>
                </c:pt>
                <c:pt idx="2">
                  <c:v>28.1</c:v>
                </c:pt>
                <c:pt idx="3">
                  <c:v>22.8</c:v>
                </c:pt>
                <c:pt idx="4">
                  <c:v>34.6</c:v>
                </c:pt>
              </c:numCache>
            </c:numRef>
          </c:val>
          <c:extLst>
            <c:ext xmlns:c16="http://schemas.microsoft.com/office/drawing/2014/chart" uri="{C3380CC4-5D6E-409C-BE32-E72D297353CC}">
              <c16:uniqueId val="{00000000-4067-4141-BCEB-281048B466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46.17</c:v>
                </c:pt>
                <c:pt idx="4">
                  <c:v>45.68</c:v>
                </c:pt>
              </c:numCache>
            </c:numRef>
          </c:val>
          <c:smooth val="0"/>
          <c:extLst>
            <c:ext xmlns:c16="http://schemas.microsoft.com/office/drawing/2014/chart" uri="{C3380CC4-5D6E-409C-BE32-E72D297353CC}">
              <c16:uniqueId val="{00000001-4067-4141-BCEB-281048B466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26.56</c:v>
                </c:pt>
                <c:pt idx="1">
                  <c:v>25.97</c:v>
                </c:pt>
                <c:pt idx="2">
                  <c:v>28.65</c:v>
                </c:pt>
                <c:pt idx="3">
                  <c:v>28.95</c:v>
                </c:pt>
                <c:pt idx="4">
                  <c:v>92.39</c:v>
                </c:pt>
              </c:numCache>
            </c:numRef>
          </c:val>
          <c:extLst>
            <c:ext xmlns:c16="http://schemas.microsoft.com/office/drawing/2014/chart" uri="{C3380CC4-5D6E-409C-BE32-E72D297353CC}">
              <c16:uniqueId val="{00000000-124F-44E1-AC6C-785B653C0D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87.84</c:v>
                </c:pt>
                <c:pt idx="4">
                  <c:v>87.96</c:v>
                </c:pt>
              </c:numCache>
            </c:numRef>
          </c:val>
          <c:smooth val="0"/>
          <c:extLst>
            <c:ext xmlns:c16="http://schemas.microsoft.com/office/drawing/2014/chart" uri="{C3380CC4-5D6E-409C-BE32-E72D297353CC}">
              <c16:uniqueId val="{00000001-124F-44E1-AC6C-785B653C0D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74.38</c:v>
                </c:pt>
                <c:pt idx="1">
                  <c:v>72.7</c:v>
                </c:pt>
                <c:pt idx="2">
                  <c:v>71.959999999999994</c:v>
                </c:pt>
                <c:pt idx="3">
                  <c:v>68.239999999999995</c:v>
                </c:pt>
                <c:pt idx="4">
                  <c:v>61.35</c:v>
                </c:pt>
              </c:numCache>
            </c:numRef>
          </c:val>
          <c:extLst>
            <c:ext xmlns:c16="http://schemas.microsoft.com/office/drawing/2014/chart" uri="{C3380CC4-5D6E-409C-BE32-E72D297353CC}">
              <c16:uniqueId val="{00000000-D1D4-4EA6-841F-DDDC83D33C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102.95</c:v>
                </c:pt>
                <c:pt idx="4">
                  <c:v>103.34</c:v>
                </c:pt>
              </c:numCache>
            </c:numRef>
          </c:val>
          <c:smooth val="0"/>
          <c:extLst>
            <c:ext xmlns:c16="http://schemas.microsoft.com/office/drawing/2014/chart" uri="{C3380CC4-5D6E-409C-BE32-E72D297353CC}">
              <c16:uniqueId val="{00000001-D1D4-4EA6-841F-DDDC83D33C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45.67</c:v>
                </c:pt>
                <c:pt idx="1">
                  <c:v>47.29</c:v>
                </c:pt>
                <c:pt idx="2">
                  <c:v>48.34</c:v>
                </c:pt>
                <c:pt idx="3">
                  <c:v>48.99</c:v>
                </c:pt>
                <c:pt idx="4">
                  <c:v>49.99</c:v>
                </c:pt>
              </c:numCache>
            </c:numRef>
          </c:val>
          <c:extLst>
            <c:ext xmlns:c16="http://schemas.microsoft.com/office/drawing/2014/chart" uri="{C3380CC4-5D6E-409C-BE32-E72D297353CC}">
              <c16:uniqueId val="{00000000-6A8B-4E21-9D5E-FC78DB4E83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26.56</c:v>
                </c:pt>
                <c:pt idx="4">
                  <c:v>27.82</c:v>
                </c:pt>
              </c:numCache>
            </c:numRef>
          </c:val>
          <c:smooth val="0"/>
          <c:extLst>
            <c:ext xmlns:c16="http://schemas.microsoft.com/office/drawing/2014/chart" uri="{C3380CC4-5D6E-409C-BE32-E72D297353CC}">
              <c16:uniqueId val="{00000001-6A8B-4E21-9D5E-FC78DB4E83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65-45CD-BC7D-6A9C604B02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c:v>0</c:v>
                </c:pt>
                <c:pt idx="4">
                  <c:v>0</c:v>
                </c:pt>
              </c:numCache>
            </c:numRef>
          </c:val>
          <c:smooth val="0"/>
          <c:extLst>
            <c:ext xmlns:c16="http://schemas.microsoft.com/office/drawing/2014/chart" uri="{C3380CC4-5D6E-409C-BE32-E72D297353CC}">
              <c16:uniqueId val="{00000001-C565-45CD-BC7D-6A9C604B02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1487.67</c:v>
                </c:pt>
                <c:pt idx="1">
                  <c:v>2061.1999999999998</c:v>
                </c:pt>
                <c:pt idx="2">
                  <c:v>2359.1799999999998</c:v>
                </c:pt>
                <c:pt idx="3">
                  <c:v>2467.9</c:v>
                </c:pt>
                <c:pt idx="4">
                  <c:v>2961.68</c:v>
                </c:pt>
              </c:numCache>
            </c:numRef>
          </c:val>
          <c:extLst>
            <c:ext xmlns:c16="http://schemas.microsoft.com/office/drawing/2014/chart" uri="{C3380CC4-5D6E-409C-BE32-E72D297353CC}">
              <c16:uniqueId val="{00000000-92E5-451E-9A20-1F224AD2A6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27.02</c:v>
                </c:pt>
                <c:pt idx="4">
                  <c:v>29.74</c:v>
                </c:pt>
              </c:numCache>
            </c:numRef>
          </c:val>
          <c:smooth val="0"/>
          <c:extLst>
            <c:ext xmlns:c16="http://schemas.microsoft.com/office/drawing/2014/chart" uri="{C3380CC4-5D6E-409C-BE32-E72D297353CC}">
              <c16:uniqueId val="{00000001-92E5-451E-9A20-1F224AD2A6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2.15</c:v>
                </c:pt>
                <c:pt idx="1">
                  <c:v>2.48</c:v>
                </c:pt>
                <c:pt idx="2">
                  <c:v>1.08</c:v>
                </c:pt>
                <c:pt idx="3">
                  <c:v>0.76</c:v>
                </c:pt>
                <c:pt idx="4">
                  <c:v>0.79</c:v>
                </c:pt>
              </c:numCache>
            </c:numRef>
          </c:val>
          <c:extLst>
            <c:ext xmlns:c16="http://schemas.microsoft.com/office/drawing/2014/chart" uri="{C3380CC4-5D6E-409C-BE32-E72D297353CC}">
              <c16:uniqueId val="{00000000-0D58-43B5-ABB3-9D7BC7DBCB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60.67</c:v>
                </c:pt>
                <c:pt idx="4">
                  <c:v>53.44</c:v>
                </c:pt>
              </c:numCache>
            </c:numRef>
          </c:val>
          <c:smooth val="0"/>
          <c:extLst>
            <c:ext xmlns:c16="http://schemas.microsoft.com/office/drawing/2014/chart" uri="{C3380CC4-5D6E-409C-BE32-E72D297353CC}">
              <c16:uniqueId val="{00000001-0D58-43B5-ABB3-9D7BC7DBCB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3335.68</c:v>
                </c:pt>
                <c:pt idx="1">
                  <c:v>3541.61</c:v>
                </c:pt>
                <c:pt idx="2">
                  <c:v>3153.44</c:v>
                </c:pt>
                <c:pt idx="3">
                  <c:v>2542.71</c:v>
                </c:pt>
                <c:pt idx="4">
                  <c:v>2285.39</c:v>
                </c:pt>
              </c:numCache>
            </c:numRef>
          </c:val>
          <c:extLst>
            <c:ext xmlns:c16="http://schemas.microsoft.com/office/drawing/2014/chart" uri="{C3380CC4-5D6E-409C-BE32-E72D297353CC}">
              <c16:uniqueId val="{00000000-8B56-478F-9F11-5DD3395635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1252.71</c:v>
                </c:pt>
                <c:pt idx="4">
                  <c:v>1267.3900000000001</c:v>
                </c:pt>
              </c:numCache>
            </c:numRef>
          </c:val>
          <c:smooth val="0"/>
          <c:extLst>
            <c:ext xmlns:c16="http://schemas.microsoft.com/office/drawing/2014/chart" uri="{C3380CC4-5D6E-409C-BE32-E72D297353CC}">
              <c16:uniqueId val="{00000001-8B56-478F-9F11-5DD3395635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34.869999999999997</c:v>
                </c:pt>
                <c:pt idx="1">
                  <c:v>30.25</c:v>
                </c:pt>
                <c:pt idx="2">
                  <c:v>28.84</c:v>
                </c:pt>
                <c:pt idx="3">
                  <c:v>27.51</c:v>
                </c:pt>
                <c:pt idx="4">
                  <c:v>22.56</c:v>
                </c:pt>
              </c:numCache>
            </c:numRef>
          </c:val>
          <c:extLst>
            <c:ext xmlns:c16="http://schemas.microsoft.com/office/drawing/2014/chart" uri="{C3380CC4-5D6E-409C-BE32-E72D297353CC}">
              <c16:uniqueId val="{00000000-AFA3-41B2-A42F-C0248142F6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87.03</c:v>
                </c:pt>
                <c:pt idx="4">
                  <c:v>84.3</c:v>
                </c:pt>
              </c:numCache>
            </c:numRef>
          </c:val>
          <c:smooth val="0"/>
          <c:extLst>
            <c:ext xmlns:c16="http://schemas.microsoft.com/office/drawing/2014/chart" uri="{C3380CC4-5D6E-409C-BE32-E72D297353CC}">
              <c16:uniqueId val="{00000001-AFA3-41B2-A42F-C0248142F6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392.81</c:v>
                </c:pt>
                <c:pt idx="1">
                  <c:v>461.37</c:v>
                </c:pt>
                <c:pt idx="2">
                  <c:v>419.88</c:v>
                </c:pt>
                <c:pt idx="3">
                  <c:v>513.69000000000005</c:v>
                </c:pt>
                <c:pt idx="4">
                  <c:v>312.10000000000002</c:v>
                </c:pt>
              </c:numCache>
            </c:numRef>
          </c:val>
          <c:extLst>
            <c:ext xmlns:c16="http://schemas.microsoft.com/office/drawing/2014/chart" uri="{C3380CC4-5D6E-409C-BE32-E72D297353CC}">
              <c16:uniqueId val="{00000000-2D9C-4E67-A6A9-6EBE35601F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177.02</c:v>
                </c:pt>
                <c:pt idx="4">
                  <c:v>185.47</c:v>
                </c:pt>
              </c:numCache>
            </c:numRef>
          </c:val>
          <c:smooth val="0"/>
          <c:extLst>
            <c:ext xmlns:c16="http://schemas.microsoft.com/office/drawing/2014/chart" uri="{C3380CC4-5D6E-409C-BE32-E72D297353CC}">
              <c16:uniqueId val="{00000001-2D9C-4E67-A6A9-6EBE35601F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前橋市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336115</v>
      </c>
      <c r="AM8" s="51"/>
      <c r="AN8" s="51"/>
      <c r="AO8" s="51"/>
      <c r="AP8" s="51"/>
      <c r="AQ8" s="51"/>
      <c r="AR8" s="51"/>
      <c r="AS8" s="51"/>
      <c r="AT8" s="46">
        <f>データ!T6</f>
        <v>311.58999999999997</v>
      </c>
      <c r="AU8" s="46"/>
      <c r="AV8" s="46"/>
      <c r="AW8" s="46"/>
      <c r="AX8" s="46"/>
      <c r="AY8" s="46"/>
      <c r="AZ8" s="46"/>
      <c r="BA8" s="46"/>
      <c r="BB8" s="46">
        <f>データ!U6</f>
        <v>1078.71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43.49</v>
      </c>
      <c r="J10" s="46"/>
      <c r="K10" s="46"/>
      <c r="L10" s="46"/>
      <c r="M10" s="46"/>
      <c r="N10" s="46"/>
      <c r="O10" s="46"/>
      <c r="P10" s="46">
        <f>データ!P6</f>
        <v>0.21</v>
      </c>
      <c r="Q10" s="46"/>
      <c r="R10" s="46"/>
      <c r="S10" s="46"/>
      <c r="T10" s="46"/>
      <c r="U10" s="46"/>
      <c r="V10" s="46"/>
      <c r="W10" s="46">
        <f>データ!Q6</f>
        <v>53.56</v>
      </c>
      <c r="X10" s="46"/>
      <c r="Y10" s="46"/>
      <c r="Z10" s="46"/>
      <c r="AA10" s="46"/>
      <c r="AB10" s="46"/>
      <c r="AC10" s="46"/>
      <c r="AD10" s="51">
        <f>データ!R6</f>
        <v>2156</v>
      </c>
      <c r="AE10" s="51"/>
      <c r="AF10" s="51"/>
      <c r="AG10" s="51"/>
      <c r="AH10" s="51"/>
      <c r="AI10" s="51"/>
      <c r="AJ10" s="51"/>
      <c r="AK10" s="2"/>
      <c r="AL10" s="51">
        <f>データ!V6</f>
        <v>710</v>
      </c>
      <c r="AM10" s="51"/>
      <c r="AN10" s="51"/>
      <c r="AO10" s="51"/>
      <c r="AP10" s="51"/>
      <c r="AQ10" s="51"/>
      <c r="AR10" s="51"/>
      <c r="AS10" s="51"/>
      <c r="AT10" s="46">
        <f>データ!W6</f>
        <v>0.85</v>
      </c>
      <c r="AU10" s="46"/>
      <c r="AV10" s="46"/>
      <c r="AW10" s="46"/>
      <c r="AX10" s="46"/>
      <c r="AY10" s="46"/>
      <c r="AZ10" s="46"/>
      <c r="BA10" s="46"/>
      <c r="BB10" s="46">
        <f>データ!X6</f>
        <v>835.29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diaXIgxZdky7bU89yoWzHovVDpdTySnYH6r9ntjigBH31Z/LYIJiSk4XO6i0DS9Atr33X4b8D2Lu+ViPSIlBDg==" saltValue="bsy8p+8uCwa4LcxQp5kl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102016</v>
      </c>
      <c r="D6" s="33">
        <f t="shared" si="3"/>
        <v>46</v>
      </c>
      <c r="E6" s="33">
        <f t="shared" si="3"/>
        <v>17</v>
      </c>
      <c r="F6" s="33">
        <f t="shared" si="3"/>
        <v>4</v>
      </c>
      <c r="G6" s="33">
        <f t="shared" si="3"/>
        <v>0</v>
      </c>
      <c r="H6" s="33" t="str">
        <f t="shared" si="3"/>
        <v>群馬県　前橋市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43.49</v>
      </c>
      <c r="P6" s="34">
        <f t="shared" si="3"/>
        <v>0.21</v>
      </c>
      <c r="Q6" s="34">
        <f t="shared" si="3"/>
        <v>53.56</v>
      </c>
      <c r="R6" s="34">
        <f t="shared" si="3"/>
        <v>2156</v>
      </c>
      <c r="S6" s="34">
        <f t="shared" si="3"/>
        <v>336115</v>
      </c>
      <c r="T6" s="34">
        <f t="shared" si="3"/>
        <v>311.58999999999997</v>
      </c>
      <c r="U6" s="34">
        <f t="shared" si="3"/>
        <v>1078.71</v>
      </c>
      <c r="V6" s="34">
        <f t="shared" si="3"/>
        <v>710</v>
      </c>
      <c r="W6" s="34">
        <f t="shared" si="3"/>
        <v>0.85</v>
      </c>
      <c r="X6" s="34">
        <f t="shared" si="3"/>
        <v>835.29</v>
      </c>
      <c r="Y6" s="35">
        <f>IF(Y7="",NA(),Y7)</f>
        <v>74.38</v>
      </c>
      <c r="Z6" s="35">
        <f t="shared" ref="Z6:AH6" si="4">IF(Z7="",NA(),Z7)</f>
        <v>72.7</v>
      </c>
      <c r="AA6" s="35">
        <f t="shared" si="4"/>
        <v>71.959999999999994</v>
      </c>
      <c r="AB6" s="35">
        <f t="shared" si="4"/>
        <v>68.239999999999995</v>
      </c>
      <c r="AC6" s="35">
        <f t="shared" si="4"/>
        <v>61.35</v>
      </c>
      <c r="AD6" s="35">
        <f t="shared" si="4"/>
        <v>100.94</v>
      </c>
      <c r="AE6" s="35">
        <f t="shared" si="4"/>
        <v>100.85</v>
      </c>
      <c r="AF6" s="35">
        <f t="shared" si="4"/>
        <v>102.13</v>
      </c>
      <c r="AG6" s="35">
        <f t="shared" si="4"/>
        <v>102.95</v>
      </c>
      <c r="AH6" s="35">
        <f t="shared" si="4"/>
        <v>103.34</v>
      </c>
      <c r="AI6" s="34" t="str">
        <f>IF(AI7="","",IF(AI7="-","【-】","【"&amp;SUBSTITUTE(TEXT(AI7,"#,##0.00"),"-","△")&amp;"】"))</f>
        <v>【102.87】</v>
      </c>
      <c r="AJ6" s="35">
        <f>IF(AJ7="",NA(),AJ7)</f>
        <v>1487.67</v>
      </c>
      <c r="AK6" s="35">
        <f t="shared" ref="AK6:AS6" si="5">IF(AK7="",NA(),AK7)</f>
        <v>2061.1999999999998</v>
      </c>
      <c r="AL6" s="35">
        <f t="shared" si="5"/>
        <v>2359.1799999999998</v>
      </c>
      <c r="AM6" s="35">
        <f t="shared" si="5"/>
        <v>2467.9</v>
      </c>
      <c r="AN6" s="35">
        <f t="shared" si="5"/>
        <v>2961.68</v>
      </c>
      <c r="AO6" s="35">
        <f t="shared" si="5"/>
        <v>101.85</v>
      </c>
      <c r="AP6" s="35">
        <f t="shared" si="5"/>
        <v>110.77</v>
      </c>
      <c r="AQ6" s="35">
        <f t="shared" si="5"/>
        <v>109.51</v>
      </c>
      <c r="AR6" s="35">
        <f t="shared" si="5"/>
        <v>27.02</v>
      </c>
      <c r="AS6" s="35">
        <f t="shared" si="5"/>
        <v>29.74</v>
      </c>
      <c r="AT6" s="34" t="str">
        <f>IF(AT7="","",IF(AT7="-","【-】","【"&amp;SUBSTITUTE(TEXT(AT7,"#,##0.00"),"-","△")&amp;"】"))</f>
        <v>【76.63】</v>
      </c>
      <c r="AU6" s="35">
        <f>IF(AU7="",NA(),AU7)</f>
        <v>2.15</v>
      </c>
      <c r="AV6" s="35">
        <f t="shared" ref="AV6:BD6" si="6">IF(AV7="",NA(),AV7)</f>
        <v>2.48</v>
      </c>
      <c r="AW6" s="35">
        <f t="shared" si="6"/>
        <v>1.08</v>
      </c>
      <c r="AX6" s="35">
        <f t="shared" si="6"/>
        <v>0.76</v>
      </c>
      <c r="AY6" s="35">
        <f t="shared" si="6"/>
        <v>0.79</v>
      </c>
      <c r="AZ6" s="35">
        <f t="shared" si="6"/>
        <v>49.07</v>
      </c>
      <c r="BA6" s="35">
        <f t="shared" si="6"/>
        <v>46.78</v>
      </c>
      <c r="BB6" s="35">
        <f t="shared" si="6"/>
        <v>47.44</v>
      </c>
      <c r="BC6" s="35">
        <f t="shared" si="6"/>
        <v>60.67</v>
      </c>
      <c r="BD6" s="35">
        <f t="shared" si="6"/>
        <v>53.44</v>
      </c>
      <c r="BE6" s="34" t="str">
        <f>IF(BE7="","",IF(BE7="-","【-】","【"&amp;SUBSTITUTE(TEXT(BE7,"#,##0.00"),"-","△")&amp;"】"))</f>
        <v>【49.61】</v>
      </c>
      <c r="BF6" s="35">
        <f>IF(BF7="",NA(),BF7)</f>
        <v>3335.68</v>
      </c>
      <c r="BG6" s="35">
        <f t="shared" ref="BG6:BO6" si="7">IF(BG7="",NA(),BG7)</f>
        <v>3541.61</v>
      </c>
      <c r="BH6" s="35">
        <f t="shared" si="7"/>
        <v>3153.44</v>
      </c>
      <c r="BI6" s="35">
        <f t="shared" si="7"/>
        <v>2542.71</v>
      </c>
      <c r="BJ6" s="35">
        <f t="shared" si="7"/>
        <v>2285.39</v>
      </c>
      <c r="BK6" s="35">
        <f t="shared" si="7"/>
        <v>1434.89</v>
      </c>
      <c r="BL6" s="35">
        <f t="shared" si="7"/>
        <v>1298.9100000000001</v>
      </c>
      <c r="BM6" s="35">
        <f t="shared" si="7"/>
        <v>1243.71</v>
      </c>
      <c r="BN6" s="35">
        <f t="shared" si="7"/>
        <v>1252.71</v>
      </c>
      <c r="BO6" s="35">
        <f t="shared" si="7"/>
        <v>1267.3900000000001</v>
      </c>
      <c r="BP6" s="34" t="str">
        <f>IF(BP7="","",IF(BP7="-","【-】","【"&amp;SUBSTITUTE(TEXT(BP7,"#,##0.00"),"-","△")&amp;"】"))</f>
        <v>【1,218.70】</v>
      </c>
      <c r="BQ6" s="35">
        <f>IF(BQ7="",NA(),BQ7)</f>
        <v>34.869999999999997</v>
      </c>
      <c r="BR6" s="35">
        <f t="shared" ref="BR6:BZ6" si="8">IF(BR7="",NA(),BR7)</f>
        <v>30.25</v>
      </c>
      <c r="BS6" s="35">
        <f t="shared" si="8"/>
        <v>28.84</v>
      </c>
      <c r="BT6" s="35">
        <f t="shared" si="8"/>
        <v>27.51</v>
      </c>
      <c r="BU6" s="35">
        <f t="shared" si="8"/>
        <v>22.56</v>
      </c>
      <c r="BV6" s="35">
        <f t="shared" si="8"/>
        <v>66.22</v>
      </c>
      <c r="BW6" s="35">
        <f t="shared" si="8"/>
        <v>69.87</v>
      </c>
      <c r="BX6" s="35">
        <f t="shared" si="8"/>
        <v>74.3</v>
      </c>
      <c r="BY6" s="35">
        <f t="shared" si="8"/>
        <v>87.03</v>
      </c>
      <c r="BZ6" s="35">
        <f t="shared" si="8"/>
        <v>84.3</v>
      </c>
      <c r="CA6" s="34" t="str">
        <f>IF(CA7="","",IF(CA7="-","【-】","【"&amp;SUBSTITUTE(TEXT(CA7,"#,##0.00"),"-","△")&amp;"】"))</f>
        <v>【74.17】</v>
      </c>
      <c r="CB6" s="35">
        <f>IF(CB7="",NA(),CB7)</f>
        <v>392.81</v>
      </c>
      <c r="CC6" s="35">
        <f t="shared" ref="CC6:CK6" si="9">IF(CC7="",NA(),CC7)</f>
        <v>461.37</v>
      </c>
      <c r="CD6" s="35">
        <f t="shared" si="9"/>
        <v>419.88</v>
      </c>
      <c r="CE6" s="35">
        <f t="shared" si="9"/>
        <v>513.69000000000005</v>
      </c>
      <c r="CF6" s="35">
        <f t="shared" si="9"/>
        <v>312.10000000000002</v>
      </c>
      <c r="CG6" s="35">
        <f t="shared" si="9"/>
        <v>246.72</v>
      </c>
      <c r="CH6" s="35">
        <f t="shared" si="9"/>
        <v>234.96</v>
      </c>
      <c r="CI6" s="35">
        <f t="shared" si="9"/>
        <v>221.81</v>
      </c>
      <c r="CJ6" s="35">
        <f t="shared" si="9"/>
        <v>177.02</v>
      </c>
      <c r="CK6" s="35">
        <f t="shared" si="9"/>
        <v>185.47</v>
      </c>
      <c r="CL6" s="34" t="str">
        <f>IF(CL7="","",IF(CL7="-","【-】","【"&amp;SUBSTITUTE(TEXT(CL7,"#,##0.00"),"-","△")&amp;"】"))</f>
        <v>【218.56】</v>
      </c>
      <c r="CM6" s="35">
        <f>IF(CM7="",NA(),CM7)</f>
        <v>27.6</v>
      </c>
      <c r="CN6" s="35">
        <f t="shared" ref="CN6:CV6" si="10">IF(CN7="",NA(),CN7)</f>
        <v>24.8</v>
      </c>
      <c r="CO6" s="35">
        <f t="shared" si="10"/>
        <v>28.1</v>
      </c>
      <c r="CP6" s="35">
        <f t="shared" si="10"/>
        <v>22.8</v>
      </c>
      <c r="CQ6" s="35">
        <f t="shared" si="10"/>
        <v>34.6</v>
      </c>
      <c r="CR6" s="35">
        <f t="shared" si="10"/>
        <v>41.35</v>
      </c>
      <c r="CS6" s="35">
        <f t="shared" si="10"/>
        <v>42.9</v>
      </c>
      <c r="CT6" s="35">
        <f t="shared" si="10"/>
        <v>43.36</v>
      </c>
      <c r="CU6" s="35">
        <f t="shared" si="10"/>
        <v>46.17</v>
      </c>
      <c r="CV6" s="35">
        <f t="shared" si="10"/>
        <v>45.68</v>
      </c>
      <c r="CW6" s="34" t="str">
        <f>IF(CW7="","",IF(CW7="-","【-】","【"&amp;SUBSTITUTE(TEXT(CW7,"#,##0.00"),"-","△")&amp;"】"))</f>
        <v>【42.86】</v>
      </c>
      <c r="CX6" s="35">
        <f>IF(CX7="",NA(),CX7)</f>
        <v>26.56</v>
      </c>
      <c r="CY6" s="35">
        <f t="shared" ref="CY6:DG6" si="11">IF(CY7="",NA(),CY7)</f>
        <v>25.97</v>
      </c>
      <c r="CZ6" s="35">
        <f t="shared" si="11"/>
        <v>28.65</v>
      </c>
      <c r="DA6" s="35">
        <f t="shared" si="11"/>
        <v>28.95</v>
      </c>
      <c r="DB6" s="35">
        <f t="shared" si="11"/>
        <v>92.39</v>
      </c>
      <c r="DC6" s="35">
        <f t="shared" si="11"/>
        <v>82.9</v>
      </c>
      <c r="DD6" s="35">
        <f t="shared" si="11"/>
        <v>83.5</v>
      </c>
      <c r="DE6" s="35">
        <f t="shared" si="11"/>
        <v>83.06</v>
      </c>
      <c r="DF6" s="35">
        <f t="shared" si="11"/>
        <v>87.84</v>
      </c>
      <c r="DG6" s="35">
        <f t="shared" si="11"/>
        <v>87.96</v>
      </c>
      <c r="DH6" s="34" t="str">
        <f>IF(DH7="","",IF(DH7="-","【-】","【"&amp;SUBSTITUTE(TEXT(DH7,"#,##0.00"),"-","△")&amp;"】"))</f>
        <v>【84.20】</v>
      </c>
      <c r="DI6" s="35">
        <f>IF(DI7="",NA(),DI7)</f>
        <v>45.67</v>
      </c>
      <c r="DJ6" s="35">
        <f t="shared" ref="DJ6:DR6" si="12">IF(DJ7="",NA(),DJ7)</f>
        <v>47.29</v>
      </c>
      <c r="DK6" s="35">
        <f t="shared" si="12"/>
        <v>48.34</v>
      </c>
      <c r="DL6" s="35">
        <f t="shared" si="12"/>
        <v>48.99</v>
      </c>
      <c r="DM6" s="35">
        <f t="shared" si="12"/>
        <v>49.99</v>
      </c>
      <c r="DN6" s="35">
        <f t="shared" si="12"/>
        <v>22.79</v>
      </c>
      <c r="DO6" s="35">
        <f t="shared" si="12"/>
        <v>22.77</v>
      </c>
      <c r="DP6" s="35">
        <f t="shared" si="12"/>
        <v>23.93</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0.06</v>
      </c>
      <c r="EN6" s="35">
        <f t="shared" si="14"/>
        <v>0.04</v>
      </c>
      <c r="EO6" s="34" t="str">
        <f>IF(EO7="","",IF(EO7="-","【-】","【"&amp;SUBSTITUTE(TEXT(EO7,"#,##0.00"),"-","△")&amp;"】"))</f>
        <v>【0.28】</v>
      </c>
    </row>
    <row r="7" spans="1:148" s="36" customFormat="1" x14ac:dyDescent="0.2">
      <c r="A7" s="28"/>
      <c r="B7" s="37">
        <v>2019</v>
      </c>
      <c r="C7" s="37">
        <v>102016</v>
      </c>
      <c r="D7" s="37">
        <v>46</v>
      </c>
      <c r="E7" s="37">
        <v>17</v>
      </c>
      <c r="F7" s="37">
        <v>4</v>
      </c>
      <c r="G7" s="37">
        <v>0</v>
      </c>
      <c r="H7" s="37" t="s">
        <v>96</v>
      </c>
      <c r="I7" s="37" t="s">
        <v>97</v>
      </c>
      <c r="J7" s="37" t="s">
        <v>98</v>
      </c>
      <c r="K7" s="37" t="s">
        <v>99</v>
      </c>
      <c r="L7" s="37" t="s">
        <v>100</v>
      </c>
      <c r="M7" s="37" t="s">
        <v>101</v>
      </c>
      <c r="N7" s="38" t="s">
        <v>102</v>
      </c>
      <c r="O7" s="38">
        <v>43.49</v>
      </c>
      <c r="P7" s="38">
        <v>0.21</v>
      </c>
      <c r="Q7" s="38">
        <v>53.56</v>
      </c>
      <c r="R7" s="38">
        <v>2156</v>
      </c>
      <c r="S7" s="38">
        <v>336115</v>
      </c>
      <c r="T7" s="38">
        <v>311.58999999999997</v>
      </c>
      <c r="U7" s="38">
        <v>1078.71</v>
      </c>
      <c r="V7" s="38">
        <v>710</v>
      </c>
      <c r="W7" s="38">
        <v>0.85</v>
      </c>
      <c r="X7" s="38">
        <v>835.29</v>
      </c>
      <c r="Y7" s="38">
        <v>74.38</v>
      </c>
      <c r="Z7" s="38">
        <v>72.7</v>
      </c>
      <c r="AA7" s="38">
        <v>71.959999999999994</v>
      </c>
      <c r="AB7" s="38">
        <v>68.239999999999995</v>
      </c>
      <c r="AC7" s="38">
        <v>61.35</v>
      </c>
      <c r="AD7" s="38">
        <v>100.94</v>
      </c>
      <c r="AE7" s="38">
        <v>100.85</v>
      </c>
      <c r="AF7" s="38">
        <v>102.13</v>
      </c>
      <c r="AG7" s="38">
        <v>102.95</v>
      </c>
      <c r="AH7" s="38">
        <v>103.34</v>
      </c>
      <c r="AI7" s="38">
        <v>102.87</v>
      </c>
      <c r="AJ7" s="38">
        <v>1487.67</v>
      </c>
      <c r="AK7" s="38">
        <v>2061.1999999999998</v>
      </c>
      <c r="AL7" s="38">
        <v>2359.1799999999998</v>
      </c>
      <c r="AM7" s="38">
        <v>2467.9</v>
      </c>
      <c r="AN7" s="38">
        <v>2961.68</v>
      </c>
      <c r="AO7" s="38">
        <v>101.85</v>
      </c>
      <c r="AP7" s="38">
        <v>110.77</v>
      </c>
      <c r="AQ7" s="38">
        <v>109.51</v>
      </c>
      <c r="AR7" s="38">
        <v>27.02</v>
      </c>
      <c r="AS7" s="38">
        <v>29.74</v>
      </c>
      <c r="AT7" s="38">
        <v>76.63</v>
      </c>
      <c r="AU7" s="38">
        <v>2.15</v>
      </c>
      <c r="AV7" s="38">
        <v>2.48</v>
      </c>
      <c r="AW7" s="38">
        <v>1.08</v>
      </c>
      <c r="AX7" s="38">
        <v>0.76</v>
      </c>
      <c r="AY7" s="38">
        <v>0.79</v>
      </c>
      <c r="AZ7" s="38">
        <v>49.07</v>
      </c>
      <c r="BA7" s="38">
        <v>46.78</v>
      </c>
      <c r="BB7" s="38">
        <v>47.44</v>
      </c>
      <c r="BC7" s="38">
        <v>60.67</v>
      </c>
      <c r="BD7" s="38">
        <v>53.44</v>
      </c>
      <c r="BE7" s="38">
        <v>49.61</v>
      </c>
      <c r="BF7" s="38">
        <v>3335.68</v>
      </c>
      <c r="BG7" s="38">
        <v>3541.61</v>
      </c>
      <c r="BH7" s="38">
        <v>3153.44</v>
      </c>
      <c r="BI7" s="38">
        <v>2542.71</v>
      </c>
      <c r="BJ7" s="38">
        <v>2285.39</v>
      </c>
      <c r="BK7" s="38">
        <v>1434.89</v>
      </c>
      <c r="BL7" s="38">
        <v>1298.9100000000001</v>
      </c>
      <c r="BM7" s="38">
        <v>1243.71</v>
      </c>
      <c r="BN7" s="38">
        <v>1252.71</v>
      </c>
      <c r="BO7" s="38">
        <v>1267.3900000000001</v>
      </c>
      <c r="BP7" s="38">
        <v>1218.7</v>
      </c>
      <c r="BQ7" s="38">
        <v>34.869999999999997</v>
      </c>
      <c r="BR7" s="38">
        <v>30.25</v>
      </c>
      <c r="BS7" s="38">
        <v>28.84</v>
      </c>
      <c r="BT7" s="38">
        <v>27.51</v>
      </c>
      <c r="BU7" s="38">
        <v>22.56</v>
      </c>
      <c r="BV7" s="38">
        <v>66.22</v>
      </c>
      <c r="BW7" s="38">
        <v>69.87</v>
      </c>
      <c r="BX7" s="38">
        <v>74.3</v>
      </c>
      <c r="BY7" s="38">
        <v>87.03</v>
      </c>
      <c r="BZ7" s="38">
        <v>84.3</v>
      </c>
      <c r="CA7" s="38">
        <v>74.17</v>
      </c>
      <c r="CB7" s="38">
        <v>392.81</v>
      </c>
      <c r="CC7" s="38">
        <v>461.37</v>
      </c>
      <c r="CD7" s="38">
        <v>419.88</v>
      </c>
      <c r="CE7" s="38">
        <v>513.69000000000005</v>
      </c>
      <c r="CF7" s="38">
        <v>312.10000000000002</v>
      </c>
      <c r="CG7" s="38">
        <v>246.72</v>
      </c>
      <c r="CH7" s="38">
        <v>234.96</v>
      </c>
      <c r="CI7" s="38">
        <v>221.81</v>
      </c>
      <c r="CJ7" s="38">
        <v>177.02</v>
      </c>
      <c r="CK7" s="38">
        <v>185.47</v>
      </c>
      <c r="CL7" s="38">
        <v>218.56</v>
      </c>
      <c r="CM7" s="38">
        <v>27.6</v>
      </c>
      <c r="CN7" s="38">
        <v>24.8</v>
      </c>
      <c r="CO7" s="38">
        <v>28.1</v>
      </c>
      <c r="CP7" s="38">
        <v>22.8</v>
      </c>
      <c r="CQ7" s="38">
        <v>34.6</v>
      </c>
      <c r="CR7" s="38">
        <v>41.35</v>
      </c>
      <c r="CS7" s="38">
        <v>42.9</v>
      </c>
      <c r="CT7" s="38">
        <v>43.36</v>
      </c>
      <c r="CU7" s="38">
        <v>46.17</v>
      </c>
      <c r="CV7" s="38">
        <v>45.68</v>
      </c>
      <c r="CW7" s="38">
        <v>42.86</v>
      </c>
      <c r="CX7" s="38">
        <v>26.56</v>
      </c>
      <c r="CY7" s="38">
        <v>25.97</v>
      </c>
      <c r="CZ7" s="38">
        <v>28.65</v>
      </c>
      <c r="DA7" s="38">
        <v>28.95</v>
      </c>
      <c r="DB7" s="38">
        <v>92.39</v>
      </c>
      <c r="DC7" s="38">
        <v>82.9</v>
      </c>
      <c r="DD7" s="38">
        <v>83.5</v>
      </c>
      <c r="DE7" s="38">
        <v>83.06</v>
      </c>
      <c r="DF7" s="38">
        <v>87.84</v>
      </c>
      <c r="DG7" s="38">
        <v>87.96</v>
      </c>
      <c r="DH7" s="38">
        <v>84.2</v>
      </c>
      <c r="DI7" s="38">
        <v>45.67</v>
      </c>
      <c r="DJ7" s="38">
        <v>47.29</v>
      </c>
      <c r="DK7" s="38">
        <v>48.34</v>
      </c>
      <c r="DL7" s="38">
        <v>48.99</v>
      </c>
      <c r="DM7" s="38">
        <v>49.99</v>
      </c>
      <c r="DN7" s="38">
        <v>22.79</v>
      </c>
      <c r="DO7" s="38">
        <v>22.77</v>
      </c>
      <c r="DP7" s="38">
        <v>23.93</v>
      </c>
      <c r="DQ7" s="38">
        <v>26.56</v>
      </c>
      <c r="DR7" s="38">
        <v>27.82</v>
      </c>
      <c r="DS7" s="38">
        <v>25.37</v>
      </c>
      <c r="DT7" s="38">
        <v>0</v>
      </c>
      <c r="DU7" s="38">
        <v>0</v>
      </c>
      <c r="DV7" s="38">
        <v>0</v>
      </c>
      <c r="DW7" s="38">
        <v>0</v>
      </c>
      <c r="DX7" s="38">
        <v>0</v>
      </c>
      <c r="DY7" s="38">
        <v>0.04</v>
      </c>
      <c r="DZ7" s="38">
        <v>0</v>
      </c>
      <c r="EA7" s="38">
        <v>0</v>
      </c>
      <c r="EB7" s="38">
        <v>0</v>
      </c>
      <c r="EC7" s="38">
        <v>0</v>
      </c>
      <c r="ED7" s="38">
        <v>6.2</v>
      </c>
      <c r="EE7" s="38">
        <v>0</v>
      </c>
      <c r="EF7" s="38">
        <v>0</v>
      </c>
      <c r="EG7" s="38">
        <v>0</v>
      </c>
      <c r="EH7" s="38">
        <v>0</v>
      </c>
      <c r="EI7" s="38">
        <v>0</v>
      </c>
      <c r="EJ7" s="38">
        <v>7.0000000000000007E-2</v>
      </c>
      <c r="EK7" s="38">
        <v>0.09</v>
      </c>
      <c r="EL7" s="38">
        <v>0.09</v>
      </c>
      <c r="EM7" s="38">
        <v>0.06</v>
      </c>
      <c r="EN7" s="38">
        <v>0.04</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2021-02-01T05:00:35Z</cp:lastPrinted>
  <dcterms:created xsi:type="dcterms:W3CDTF">2020-12-04T02:32:09Z</dcterms:created>
  <dcterms:modified xsi:type="dcterms:W3CDTF">2021-02-01T05:00:46Z</dcterms:modified>
  <cp:category/>
</cp:coreProperties>
</file>