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10○富岡市\"/>
    </mc:Choice>
  </mc:AlternateContent>
  <xr:revisionPtr revIDLastSave="0" documentId="13_ncr:1_{39754963-59D7-46C8-8A35-4712E9DBBEDF}" xr6:coauthVersionLast="36" xr6:coauthVersionMax="36" xr10:uidLastSave="{00000000-0000-0000-0000-000000000000}"/>
  <workbookProtection workbookAlgorithmName="SHA-512" workbookHashValue="xe3SGNvl3fHyjn52gpMjMYFoti5Yw3TEoZ0bfmwaskKnNWg8/UW7JHDGDvNH35UrApmOsCNrqQaD66oNnBWSqQ==" workbookSaltValue="h9msc91T7rmDcKQBEljMO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W10" i="4" s="1"/>
  <c r="P6" i="5"/>
  <c r="P10" i="4" s="1"/>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F85" i="4"/>
  <c r="E85" i="4"/>
  <c r="AD10" i="4"/>
  <c r="B10" i="4"/>
  <c r="BB8" i="4"/>
  <c r="AT8" i="4"/>
  <c r="W8" i="4"/>
  <c r="P8"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<sst xmlns="http://schemas.openxmlformats.org/spreadsheetml/2006/main" count="320" uniqueCount="116">
  <si>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</si>
  <si>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</si>
  <si>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</si>
  <si>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</si>
  <si>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</si>
  <si>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</si>
  <si>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</si>
  <si>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</si>
  <si>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</si>
  <si>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</si>
  <si>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</si>
  <si>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</si>
  <si>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</si>
  <si>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</si>
  <si>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</si>
  <si>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</si>
  <si>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</si>
  <si>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</si>
  <si>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</si>
  <si>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</si>
  <si>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</si>
  <si>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</si>
  <si>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</si>
  <si>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</si>
  <si>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</si>
  <si>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</si>
  <si>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</si>
  <si>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</si>
  <si>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</si>
  <si>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</si>
  <si>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</si>
  <si>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</si>
  <si>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</si>
  <si>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</si>
  <si>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</si>
  <si>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</si>
  <si>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</si>
  <si>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</si>
  <si>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</si>
  <si>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</si>
  <si>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</si>
  <si>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</si>
  <si>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</si>
  <si>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</si>
  <si>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</si>
  <si>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</si>
  <si>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</si>
  <si>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</si>
  <si>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</si>
  <si>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</si>
  <si>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</si>
  <si>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</si>
  <si>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</si>
  <si>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</si>
  <si>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</si>
  <si>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</si>
  <si>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</si>
  <si>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</si>
  <si>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</si>
  <si>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</si>
  <si>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</si>
  <si>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</si>
  <si>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</si>
  <si>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</si>
  <si>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</si>
  <si>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</si>
  <si>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</si>
  <si>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</si>
  <si>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</si>
  <si>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</si>
  <si>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</si>
  <si>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</si>
  <si>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</si>
  <si>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</si>
  <si>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</si>
  <si>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</si>
  <si>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</si>
  <si>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</si>
  <si>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</si>
  <si>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</si>
  <si>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</si>
  <si>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</si>
  <si>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</si>
  <si>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</si>
  <si>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</si>
  <si>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</si>
  <si>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</si>
  <si>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</si>
  <si>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</si>
  <si>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</si>
  <si>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</si>
  <si>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</si>
  <si>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</si>
  <si>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</si>
  <si>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</si>
  <si>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</si>
  <si>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</si>
  <si>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</si>
  <si>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</si>
  <si>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</si>
  <si>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</si>
  <si>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</si>
  <si>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</si>
  <si>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</si>
  <si>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</si>
  <si>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</si>
  <si>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</si>
  <si>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</si>
  <si>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</si>
  <si>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</si>
  <si>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</si>
  <si>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</si>
  <si>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</si>
  <si>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長寿命化を図るためカメラ調査による管路調査の実施などに取り組んでおり、そのデータを基に管路の更新を実施する必要があります。また、今後は定期的に管路清掃を実施するなど劣化に起因する事故を未然に防ぐよう計画的に管路更生を行っていくことも必要と考えます。
　また、マンホールポンプ場については、使用状況等によりポンプの定期的な交換を実施し長寿命化を図っていきます。
　来年度には下水道施設全体の長寿命化対策として、持続的な機能確保及びライフサイクルコストの低減を図るために、下水道ストックマネジメントを導入予定です。</t>
    <rPh sb="182" eb="185">
      <t>ライネンド</t>
    </rPh>
    <rPh sb="251" eb="253">
      <t>ヨテイ</t>
    </rPh>
    <phoneticPr fontId="4"/>
  </si>
  <si>
    <t>①収益的収支比率は100％を超えていますが、他会計繰入金を受けているため、より一層の経費削減、使用料収入の確保により更なる経営改善が必要です。
③流動比率が全国平均を下回っています。現金預金確保のために、経費削減や水洗化率の向上に努めます。
④企業債残高は年々減少傾向にあります。引き続き計画的に償還を行い残高の減少に努めていきます。
⑤経費回収率は、約75%となっており、全国平均、類似団体平均値も下回っていますので、接続率の向上や滞納整理を強化するなど使用料収入の確保及び汚水処理費の削減が必要です。
⑥汚水処理原価は全国平均を下回っており一定で推移していますが、維持管理費の削減、接続率向上により一層の経営改善の必要性があります。
⑧水洗化率は、全国平均を下回っているため、水洗化率向上に向け、未普及地域の解消と下水道への接続推進に努めます。
　以上のことから、使用料収入の確保に向け、排水設備工事費補助金制度の実施や未接続者に対する啓発、促進を図るとともに、より一層の経費削減に努め、安定的な経営を目指します。</t>
    <rPh sb="14" eb="15">
      <t>コ</t>
    </rPh>
    <rPh sb="22" eb="23">
      <t>タ</t>
    </rPh>
    <rPh sb="23" eb="25">
      <t>カイケイ</t>
    </rPh>
    <rPh sb="25" eb="27">
      <t>クリイレ</t>
    </rPh>
    <rPh sb="27" eb="28">
      <t>キン</t>
    </rPh>
    <rPh sb="29" eb="30">
      <t>ウ</t>
    </rPh>
    <rPh sb="73" eb="75">
      <t>リュウドウ</t>
    </rPh>
    <rPh sb="75" eb="77">
      <t>ヒリツ</t>
    </rPh>
    <rPh sb="78" eb="80">
      <t>ゼンコク</t>
    </rPh>
    <rPh sb="80" eb="82">
      <t>ヘイキン</t>
    </rPh>
    <rPh sb="83" eb="85">
      <t>シタマワ</t>
    </rPh>
    <rPh sb="102" eb="104">
      <t>ケイヒ</t>
    </rPh>
    <rPh sb="104" eb="106">
      <t>サクゲン</t>
    </rPh>
    <rPh sb="107" eb="110">
      <t>スイセンカ</t>
    </rPh>
    <rPh sb="110" eb="111">
      <t>リツ</t>
    </rPh>
    <rPh sb="112" eb="114">
      <t>コウジョウ</t>
    </rPh>
    <rPh sb="115" eb="116">
      <t>ツト</t>
    </rPh>
    <rPh sb="176" eb="177">
      <t>ヤク</t>
    </rPh>
    <rPh sb="266" eb="267">
      <t>シタ</t>
    </rPh>
    <phoneticPr fontId="4"/>
  </si>
  <si>
    <t>(1)令和元年度より地方公営企業法の全部を適用しています。
(2)少子高齢化、人口減少、施設老朽化等経営環境が厳しさを増す中、サービスの安定的な継続のために今まで以上の経営改善（料金収入の確保、汚水処理費用の削減）が必要です。
(3)ストックマネジメント計画を策定し、計画的な長寿命化及び資本費の平準化を図ります。
(4)公営企業会計への移行により一層の経営状況の明確化を図ります。さらに、効率的・機動的な資産管理など経営の自由度の向上及び住民ニーズへの迅速な対応やサービスの向上を図ります。</t>
    <rPh sb="3" eb="5">
      <t>レイワ</t>
    </rPh>
    <rPh sb="5" eb="7">
      <t>ガンネン</t>
    </rPh>
    <rPh sb="7" eb="8">
      <t>ド</t>
    </rPh>
    <rPh sb="10" eb="12">
      <t>チホウ</t>
    </rPh>
    <rPh sb="12" eb="14">
      <t>コウエイ</t>
    </rPh>
    <rPh sb="14" eb="16">
      <t>キギョウ</t>
    </rPh>
    <rPh sb="16" eb="17">
      <t>ホウ</t>
    </rPh>
    <rPh sb="18" eb="20">
      <t>ゼンブ</t>
    </rPh>
    <rPh sb="21" eb="23">
      <t>テキヨウ</t>
    </rPh>
    <rPh sb="127" eb="129">
      <t>ケイカク</t>
    </rPh>
    <rPh sb="130" eb="132">
      <t>サクテイ</t>
    </rPh>
    <rPh sb="134" eb="137">
      <t>ケイカクテキ</t>
    </rPh>
    <rPh sb="138" eb="142">
      <t>チョウジュミョウカ</t>
    </rPh>
    <rPh sb="142" eb="143">
      <t>オヨ</t>
    </rPh>
    <rPh sb="144" eb="146">
      <t>シホン</t>
    </rPh>
    <rPh sb="146" eb="147">
      <t>ヒ</t>
    </rPh>
    <rPh sb="148" eb="151">
      <t>ヘイジュンカ</t>
    </rPh>
    <rPh sb="152" eb="15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</si>
</sst>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F62-4D8A-815B-C1348DAC63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7F62-4D8A-815B-C1348DAC63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05-47D6-AB05-83E37BDAFC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50.94</c:v>
                </c:pt>
              </c:numCache>
            </c:numRef>
          </c:val>
          <c:smooth val="0"/>
          <c:extLst>
            <c:ext xmlns:c16="http://schemas.microsoft.com/office/drawing/2014/chart" uri="{C3380CC4-5D6E-409C-BE32-E72D297353CC}">
              <c16:uniqueId val="{00000001-9005-47D6-AB05-83E37BDAFC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77.53</c:v>
                </c:pt>
              </c:numCache>
            </c:numRef>
          </c:val>
          <c:extLst>
            <c:ext xmlns:c16="http://schemas.microsoft.com/office/drawing/2014/chart" uri="{C3380CC4-5D6E-409C-BE32-E72D297353CC}">
              <c16:uniqueId val="{00000000-7AA6-4676-9C83-C0DB8EF1AA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82.55</c:v>
                </c:pt>
              </c:numCache>
            </c:numRef>
          </c:val>
          <c:smooth val="0"/>
          <c:extLst>
            <c:ext xmlns:c16="http://schemas.microsoft.com/office/drawing/2014/chart" uri="{C3380CC4-5D6E-409C-BE32-E72D297353CC}">
              <c16:uniqueId val="{00000001-7AA6-4676-9C83-C0DB8EF1AA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127.34</c:v>
                </c:pt>
              </c:numCache>
            </c:numRef>
          </c:val>
          <c:extLst>
            <c:ext xmlns:c16="http://schemas.microsoft.com/office/drawing/2014/chart" uri="{C3380CC4-5D6E-409C-BE32-E72D297353CC}">
              <c16:uniqueId val="{00000000-ED96-40D8-914F-CD97A04EA0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106.57</c:v>
                </c:pt>
              </c:numCache>
            </c:numRef>
          </c:val>
          <c:smooth val="0"/>
          <c:extLst>
            <c:ext xmlns:c16="http://schemas.microsoft.com/office/drawing/2014/chart" uri="{C3380CC4-5D6E-409C-BE32-E72D297353CC}">
              <c16:uniqueId val="{00000001-ED96-40D8-914F-CD97A04EA0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3.02</c:v>
                </c:pt>
              </c:numCache>
            </c:numRef>
          </c:val>
          <c:extLst>
            <c:ext xmlns:c16="http://schemas.microsoft.com/office/drawing/2014/chart" uri="{C3380CC4-5D6E-409C-BE32-E72D297353CC}">
              <c16:uniqueId val="{00000000-5DC0-456C-A1E4-087C1862DC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15.85</c:v>
                </c:pt>
              </c:numCache>
            </c:numRef>
          </c:val>
          <c:smooth val="0"/>
          <c:extLst>
            <c:ext xmlns:c16="http://schemas.microsoft.com/office/drawing/2014/chart" uri="{C3380CC4-5D6E-409C-BE32-E72D297353CC}">
              <c16:uniqueId val="{00000001-5DC0-456C-A1E4-087C1862DC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945-4BAA-8EE7-715C87A5DA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945-4BAA-8EE7-715C87A5DA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ECF-4BA6-A19C-F5D4280457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53.44</c:v>
                </c:pt>
              </c:numCache>
            </c:numRef>
          </c:val>
          <c:smooth val="0"/>
          <c:extLst>
            <c:ext xmlns:c16="http://schemas.microsoft.com/office/drawing/2014/chart" uri="{C3380CC4-5D6E-409C-BE32-E72D297353CC}">
              <c16:uniqueId val="{00000001-DECF-4BA6-A19C-F5D4280457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31.08</c:v>
                </c:pt>
              </c:numCache>
            </c:numRef>
          </c:val>
          <c:extLst>
            <c:ext xmlns:c16="http://schemas.microsoft.com/office/drawing/2014/chart" uri="{C3380CC4-5D6E-409C-BE32-E72D297353CC}">
              <c16:uniqueId val="{00000000-215C-4AC8-AC1B-B5411584E4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47.03</c:v>
                </c:pt>
              </c:numCache>
            </c:numRef>
          </c:val>
          <c:smooth val="0"/>
          <c:extLst>
            <c:ext xmlns:c16="http://schemas.microsoft.com/office/drawing/2014/chart" uri="{C3380CC4-5D6E-409C-BE32-E72D297353CC}">
              <c16:uniqueId val="{00000001-215C-4AC8-AC1B-B5411584E4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1749.01</c:v>
                </c:pt>
              </c:numCache>
            </c:numRef>
          </c:val>
          <c:extLst>
            <c:ext xmlns:c16="http://schemas.microsoft.com/office/drawing/2014/chart" uri="{C3380CC4-5D6E-409C-BE32-E72D297353CC}">
              <c16:uniqueId val="{00000000-86B8-4630-BBB5-1BC18F7E30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1001.3</c:v>
                </c:pt>
              </c:numCache>
            </c:numRef>
          </c:val>
          <c:smooth val="0"/>
          <c:extLst>
            <c:ext xmlns:c16="http://schemas.microsoft.com/office/drawing/2014/chart" uri="{C3380CC4-5D6E-409C-BE32-E72D297353CC}">
              <c16:uniqueId val="{00000001-86B8-4630-BBB5-1BC18F7E30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75.39</c:v>
                </c:pt>
              </c:numCache>
            </c:numRef>
          </c:val>
          <c:extLst>
            <c:ext xmlns:c16="http://schemas.microsoft.com/office/drawing/2014/chart" uri="{C3380CC4-5D6E-409C-BE32-E72D297353CC}">
              <c16:uniqueId val="{00000000-F750-4233-B67E-48A3B66189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81.88</c:v>
                </c:pt>
              </c:numCache>
            </c:numRef>
          </c:val>
          <c:smooth val="0"/>
          <c:extLst>
            <c:ext xmlns:c16="http://schemas.microsoft.com/office/drawing/2014/chart" uri="{C3380CC4-5D6E-409C-BE32-E72D297353CC}">
              <c16:uniqueId val="{00000001-F750-4233-B67E-48A3B66189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62E0-48E1-8F58-1F0324B1C3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187.55</c:v>
                </c:pt>
              </c:numCache>
            </c:numRef>
          </c:val>
          <c:smooth val="0"/>
          <c:extLst>
            <c:ext xmlns:c16="http://schemas.microsoft.com/office/drawing/2014/chart" uri="{C3380CC4-5D6E-409C-BE32-E72D297353CC}">
              <c16:uniqueId val="{00000001-62E0-48E1-8F58-1F0324B1C3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富岡市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48276</v>
      </c>
      <c r="AM8" s="69"/>
      <c r="AN8" s="69"/>
      <c r="AO8" s="69"/>
      <c r="AP8" s="69"/>
      <c r="AQ8" s="69"/>
      <c r="AR8" s="69"/>
      <c r="AS8" s="69"/>
      <c r="AT8" s="68">
        <f>データ!T6</f>
        <v>122.85</v>
      </c>
      <c r="AU8" s="68"/>
      <c r="AV8" s="68"/>
      <c r="AW8" s="68"/>
      <c r="AX8" s="68"/>
      <c r="AY8" s="68"/>
      <c r="AZ8" s="68"/>
      <c r="BA8" s="68"/>
      <c r="BB8" s="68">
        <f>データ!U6</f>
        <v>392.97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65.069999999999993</v>
      </c>
      <c r="J10" s="68"/>
      <c r="K10" s="68"/>
      <c r="L10" s="68"/>
      <c r="M10" s="68"/>
      <c r="N10" s="68"/>
      <c r="O10" s="68"/>
      <c r="P10" s="68">
        <f>データ!P6</f>
        <v>23.64</v>
      </c>
      <c r="Q10" s="68"/>
      <c r="R10" s="68"/>
      <c r="S10" s="68"/>
      <c r="T10" s="68"/>
      <c r="U10" s="68"/>
      <c r="V10" s="68"/>
      <c r="W10" s="68">
        <f>データ!Q6</f>
        <v>82</v>
      </c>
      <c r="X10" s="68"/>
      <c r="Y10" s="68"/>
      <c r="Z10" s="68"/>
      <c r="AA10" s="68"/>
      <c r="AB10" s="68"/>
      <c r="AC10" s="68"/>
      <c r="AD10" s="69">
        <f>データ!R6</f>
        <v>2255</v>
      </c>
      <c r="AE10" s="69"/>
      <c r="AF10" s="69"/>
      <c r="AG10" s="69"/>
      <c r="AH10" s="69"/>
      <c r="AI10" s="69"/>
      <c r="AJ10" s="69"/>
      <c r="AK10" s="2"/>
      <c r="AL10" s="69">
        <f>データ!V6</f>
        <v>11361</v>
      </c>
      <c r="AM10" s="69"/>
      <c r="AN10" s="69"/>
      <c r="AO10" s="69"/>
      <c r="AP10" s="69"/>
      <c r="AQ10" s="69"/>
      <c r="AR10" s="69"/>
      <c r="AS10" s="69"/>
      <c r="AT10" s="68">
        <f>データ!W6</f>
        <v>3.44</v>
      </c>
      <c r="AU10" s="68"/>
      <c r="AV10" s="68"/>
      <c r="AW10" s="68"/>
      <c r="AX10" s="68"/>
      <c r="AY10" s="68"/>
      <c r="AZ10" s="68"/>
      <c r="BA10" s="68"/>
      <c r="BB10" s="68">
        <f>データ!X6</f>
        <v>3302.62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86ahtFjSWkmR0VlWtNvDlNMfL4oJ+f30kyShPf0k6OaXEbJAITidD7DqwuiC+Wjm0Pmz3DeISwpke5xEuKFXmQ==" saltValue="OfAfLQDgPE4UBUcXQOYR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102105</v>
      </c>
      <c r="D6" s="33">
        <f t="shared" si="3"/>
        <v>46</v>
      </c>
      <c r="E6" s="33">
        <f t="shared" si="3"/>
        <v>17</v>
      </c>
      <c r="F6" s="33">
        <f t="shared" si="3"/>
        <v>1</v>
      </c>
      <c r="G6" s="33">
        <f t="shared" si="3"/>
        <v>0</v>
      </c>
      <c r="H6" s="33" t="str">
        <f t="shared" si="3"/>
        <v>群馬県　富岡市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65.069999999999993</v>
      </c>
      <c r="P6" s="34">
        <f t="shared" si="3"/>
        <v>23.64</v>
      </c>
      <c r="Q6" s="34">
        <f t="shared" si="3"/>
        <v>82</v>
      </c>
      <c r="R6" s="34">
        <f t="shared" si="3"/>
        <v>2255</v>
      </c>
      <c r="S6" s="34">
        <f t="shared" si="3"/>
        <v>48276</v>
      </c>
      <c r="T6" s="34">
        <f t="shared" si="3"/>
        <v>122.85</v>
      </c>
      <c r="U6" s="34">
        <f t="shared" si="3"/>
        <v>392.97</v>
      </c>
      <c r="V6" s="34">
        <f t="shared" si="3"/>
        <v>11361</v>
      </c>
      <c r="W6" s="34">
        <f t="shared" si="3"/>
        <v>3.44</v>
      </c>
      <c r="X6" s="34">
        <f t="shared" si="3"/>
        <v>3302.62</v>
      </c>
      <c r="Y6" s="35" t="str">
        <f>IF(Y7="",NA(),Y7)</f>
        <v>-</v>
      </c>
      <c r="Z6" s="35" t="str">
        <f t="shared" ref="Z6:AH6" si="4">IF(Z7="",NA(),Z7)</f>
        <v>-</v>
      </c>
      <c r="AA6" s="35" t="str">
        <f t="shared" si="4"/>
        <v>-</v>
      </c>
      <c r="AB6" s="35" t="str">
        <f t="shared" si="4"/>
        <v>-</v>
      </c>
      <c r="AC6" s="35">
        <f t="shared" si="4"/>
        <v>127.34</v>
      </c>
      <c r="AD6" s="35" t="str">
        <f t="shared" si="4"/>
        <v>-</v>
      </c>
      <c r="AE6" s="35" t="str">
        <f t="shared" si="4"/>
        <v>-</v>
      </c>
      <c r="AF6" s="35" t="str">
        <f t="shared" si="4"/>
        <v>-</v>
      </c>
      <c r="AG6" s="35" t="str">
        <f t="shared" si="4"/>
        <v>-</v>
      </c>
      <c r="AH6" s="35">
        <f t="shared" si="4"/>
        <v>106.57</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53.44</v>
      </c>
      <c r="AT6" s="34" t="str">
        <f>IF(AT7="","",IF(AT7="-","【-】","【"&amp;SUBSTITUTE(TEXT(AT7,"#,##0.00"),"-","△")&amp;"】"))</f>
        <v>【3.09】</v>
      </c>
      <c r="AU6" s="35" t="str">
        <f>IF(AU7="",NA(),AU7)</f>
        <v>-</v>
      </c>
      <c r="AV6" s="35" t="str">
        <f t="shared" ref="AV6:BD6" si="6">IF(AV7="",NA(),AV7)</f>
        <v>-</v>
      </c>
      <c r="AW6" s="35" t="str">
        <f t="shared" si="6"/>
        <v>-</v>
      </c>
      <c r="AX6" s="35" t="str">
        <f t="shared" si="6"/>
        <v>-</v>
      </c>
      <c r="AY6" s="35">
        <f t="shared" si="6"/>
        <v>31.08</v>
      </c>
      <c r="AZ6" s="35" t="str">
        <f t="shared" si="6"/>
        <v>-</v>
      </c>
      <c r="BA6" s="35" t="str">
        <f t="shared" si="6"/>
        <v>-</v>
      </c>
      <c r="BB6" s="35" t="str">
        <f t="shared" si="6"/>
        <v>-</v>
      </c>
      <c r="BC6" s="35" t="str">
        <f t="shared" si="6"/>
        <v>-</v>
      </c>
      <c r="BD6" s="35">
        <f t="shared" si="6"/>
        <v>47.03</v>
      </c>
      <c r="BE6" s="34" t="str">
        <f>IF(BE7="","",IF(BE7="-","【-】","【"&amp;SUBSTITUTE(TEXT(BE7,"#,##0.00"),"-","△")&amp;"】"))</f>
        <v>【69.54】</v>
      </c>
      <c r="BF6" s="35" t="str">
        <f>IF(BF7="",NA(),BF7)</f>
        <v>-</v>
      </c>
      <c r="BG6" s="35" t="str">
        <f t="shared" ref="BG6:BO6" si="7">IF(BG7="",NA(),BG7)</f>
        <v>-</v>
      </c>
      <c r="BH6" s="35" t="str">
        <f t="shared" si="7"/>
        <v>-</v>
      </c>
      <c r="BI6" s="35" t="str">
        <f t="shared" si="7"/>
        <v>-</v>
      </c>
      <c r="BJ6" s="35">
        <f t="shared" si="7"/>
        <v>1749.01</v>
      </c>
      <c r="BK6" s="35" t="str">
        <f t="shared" si="7"/>
        <v>-</v>
      </c>
      <c r="BL6" s="35" t="str">
        <f t="shared" si="7"/>
        <v>-</v>
      </c>
      <c r="BM6" s="35" t="str">
        <f t="shared" si="7"/>
        <v>-</v>
      </c>
      <c r="BN6" s="35" t="str">
        <f t="shared" si="7"/>
        <v>-</v>
      </c>
      <c r="BO6" s="35">
        <f t="shared" si="7"/>
        <v>1001.3</v>
      </c>
      <c r="BP6" s="34" t="str">
        <f>IF(BP7="","",IF(BP7="-","【-】","【"&amp;SUBSTITUTE(TEXT(BP7,"#,##0.00"),"-","△")&amp;"】"))</f>
        <v>【682.51】</v>
      </c>
      <c r="BQ6" s="35" t="str">
        <f>IF(BQ7="",NA(),BQ7)</f>
        <v>-</v>
      </c>
      <c r="BR6" s="35" t="str">
        <f t="shared" ref="BR6:BZ6" si="8">IF(BR7="",NA(),BR7)</f>
        <v>-</v>
      </c>
      <c r="BS6" s="35" t="str">
        <f t="shared" si="8"/>
        <v>-</v>
      </c>
      <c r="BT6" s="35" t="str">
        <f t="shared" si="8"/>
        <v>-</v>
      </c>
      <c r="BU6" s="35">
        <f t="shared" si="8"/>
        <v>75.39</v>
      </c>
      <c r="BV6" s="35" t="str">
        <f t="shared" si="8"/>
        <v>-</v>
      </c>
      <c r="BW6" s="35" t="str">
        <f t="shared" si="8"/>
        <v>-</v>
      </c>
      <c r="BX6" s="35" t="str">
        <f t="shared" si="8"/>
        <v>-</v>
      </c>
      <c r="BY6" s="35" t="str">
        <f t="shared" si="8"/>
        <v>-</v>
      </c>
      <c r="BZ6" s="35">
        <f t="shared" si="8"/>
        <v>81.88</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50.94</v>
      </c>
      <c r="CW6" s="34" t="str">
        <f>IF(CW7="","",IF(CW7="-","【-】","【"&amp;SUBSTITUTE(TEXT(CW7,"#,##0.00"),"-","△")&amp;"】"))</f>
        <v>【59.64】</v>
      </c>
      <c r="CX6" s="35" t="str">
        <f>IF(CX7="",NA(),CX7)</f>
        <v>-</v>
      </c>
      <c r="CY6" s="35" t="str">
        <f t="shared" ref="CY6:DG6" si="11">IF(CY7="",NA(),CY7)</f>
        <v>-</v>
      </c>
      <c r="CZ6" s="35" t="str">
        <f t="shared" si="11"/>
        <v>-</v>
      </c>
      <c r="DA6" s="35" t="str">
        <f t="shared" si="11"/>
        <v>-</v>
      </c>
      <c r="DB6" s="35">
        <f t="shared" si="11"/>
        <v>77.53</v>
      </c>
      <c r="DC6" s="35" t="str">
        <f t="shared" si="11"/>
        <v>-</v>
      </c>
      <c r="DD6" s="35" t="str">
        <f t="shared" si="11"/>
        <v>-</v>
      </c>
      <c r="DE6" s="35" t="str">
        <f t="shared" si="11"/>
        <v>-</v>
      </c>
      <c r="DF6" s="35" t="str">
        <f t="shared" si="11"/>
        <v>-</v>
      </c>
      <c r="DG6" s="35">
        <f t="shared" si="11"/>
        <v>82.55</v>
      </c>
      <c r="DH6" s="34" t="str">
        <f>IF(DH7="","",IF(DH7="-","【-】","【"&amp;SUBSTITUTE(TEXT(DH7,"#,##0.00"),"-","△")&amp;"】"))</f>
        <v>【95.35】</v>
      </c>
      <c r="DI6" s="35" t="str">
        <f>IF(DI7="",NA(),DI7)</f>
        <v>-</v>
      </c>
      <c r="DJ6" s="35" t="str">
        <f t="shared" ref="DJ6:DR6" si="12">IF(DJ7="",NA(),DJ7)</f>
        <v>-</v>
      </c>
      <c r="DK6" s="35" t="str">
        <f t="shared" si="12"/>
        <v>-</v>
      </c>
      <c r="DL6" s="35" t="str">
        <f t="shared" si="12"/>
        <v>-</v>
      </c>
      <c r="DM6" s="35">
        <f t="shared" si="12"/>
        <v>3.02</v>
      </c>
      <c r="DN6" s="35" t="str">
        <f t="shared" si="12"/>
        <v>-</v>
      </c>
      <c r="DO6" s="35" t="str">
        <f t="shared" si="12"/>
        <v>-</v>
      </c>
      <c r="DP6" s="35" t="str">
        <f t="shared" si="12"/>
        <v>-</v>
      </c>
      <c r="DQ6" s="35" t="str">
        <f t="shared" si="12"/>
        <v>-</v>
      </c>
      <c r="DR6" s="35">
        <f t="shared" si="12"/>
        <v>15.85</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【0.22】</v>
      </c>
    </row>
    <row r="7" spans="1:148" s="36" customFormat="1" x14ac:dyDescent="0.2">
      <c r="A7" s="28"/>
      <c r="B7" s="37">
        <v>2019</v>
      </c>
      <c r="C7" s="37">
        <v>102105</v>
      </c>
      <c r="D7" s="37">
        <v>46</v>
      </c>
      <c r="E7" s="37">
        <v>17</v>
      </c>
      <c r="F7" s="37">
        <v>1</v>
      </c>
      <c r="G7" s="37">
        <v>0</v>
      </c>
      <c r="H7" s="37" t="s">
        <v>96</v>
      </c>
      <c r="I7" s="37" t="s">
        <v>97</v>
      </c>
      <c r="J7" s="37" t="s">
        <v>98</v>
      </c>
      <c r="K7" s="37" t="s">
        <v>99</v>
      </c>
      <c r="L7" s="37" t="s">
        <v>100</v>
      </c>
      <c r="M7" s="37" t="s">
        <v>101</v>
      </c>
      <c r="N7" s="38" t="s">
        <v>102</v>
      </c>
      <c r="O7" s="38">
        <v>65.069999999999993</v>
      </c>
      <c r="P7" s="38">
        <v>23.64</v>
      </c>
      <c r="Q7" s="38">
        <v>82</v>
      </c>
      <c r="R7" s="38">
        <v>2255</v>
      </c>
      <c r="S7" s="38">
        <v>48276</v>
      </c>
      <c r="T7" s="38">
        <v>122.85</v>
      </c>
      <c r="U7" s="38">
        <v>392.97</v>
      </c>
      <c r="V7" s="38">
        <v>11361</v>
      </c>
      <c r="W7" s="38">
        <v>3.44</v>
      </c>
      <c r="X7" s="38">
        <v>3302.62</v>
      </c>
      <c r="Y7" s="38" t="s">
        <v>102</v>
      </c>
      <c r="Z7" s="38" t="s">
        <v>102</v>
      </c>
      <c r="AA7" s="38" t="s">
        <v>102</v>
      </c>
      <c r="AB7" s="38" t="s">
        <v>102</v>
      </c>
      <c r="AC7" s="38">
        <v>127.34</v>
      </c>
      <c r="AD7" s="38" t="s">
        <v>102</v>
      </c>
      <c r="AE7" s="38" t="s">
        <v>102</v>
      </c>
      <c r="AF7" s="38" t="s">
        <v>102</v>
      </c>
      <c r="AG7" s="38" t="s">
        <v>102</v>
      </c>
      <c r="AH7" s="38">
        <v>106.57</v>
      </c>
      <c r="AI7" s="38">
        <v>108.07</v>
      </c>
      <c r="AJ7" s="38" t="s">
        <v>102</v>
      </c>
      <c r="AK7" s="38" t="s">
        <v>102</v>
      </c>
      <c r="AL7" s="38" t="s">
        <v>102</v>
      </c>
      <c r="AM7" s="38" t="s">
        <v>102</v>
      </c>
      <c r="AN7" s="38">
        <v>0</v>
      </c>
      <c r="AO7" s="38" t="s">
        <v>102</v>
      </c>
      <c r="AP7" s="38" t="s">
        <v>102</v>
      </c>
      <c r="AQ7" s="38" t="s">
        <v>102</v>
      </c>
      <c r="AR7" s="38" t="s">
        <v>102</v>
      </c>
      <c r="AS7" s="38">
        <v>53.44</v>
      </c>
      <c r="AT7" s="38">
        <v>3.09</v>
      </c>
      <c r="AU7" s="38" t="s">
        <v>102</v>
      </c>
      <c r="AV7" s="38" t="s">
        <v>102</v>
      </c>
      <c r="AW7" s="38" t="s">
        <v>102</v>
      </c>
      <c r="AX7" s="38" t="s">
        <v>102</v>
      </c>
      <c r="AY7" s="38">
        <v>31.08</v>
      </c>
      <c r="AZ7" s="38" t="s">
        <v>102</v>
      </c>
      <c r="BA7" s="38" t="s">
        <v>102</v>
      </c>
      <c r="BB7" s="38" t="s">
        <v>102</v>
      </c>
      <c r="BC7" s="38" t="s">
        <v>102</v>
      </c>
      <c r="BD7" s="38">
        <v>47.03</v>
      </c>
      <c r="BE7" s="38">
        <v>69.540000000000006</v>
      </c>
      <c r="BF7" s="38" t="s">
        <v>102</v>
      </c>
      <c r="BG7" s="38" t="s">
        <v>102</v>
      </c>
      <c r="BH7" s="38" t="s">
        <v>102</v>
      </c>
      <c r="BI7" s="38" t="s">
        <v>102</v>
      </c>
      <c r="BJ7" s="38">
        <v>1749.01</v>
      </c>
      <c r="BK7" s="38" t="s">
        <v>102</v>
      </c>
      <c r="BL7" s="38" t="s">
        <v>102</v>
      </c>
      <c r="BM7" s="38" t="s">
        <v>102</v>
      </c>
      <c r="BN7" s="38" t="s">
        <v>102</v>
      </c>
      <c r="BO7" s="38">
        <v>1001.3</v>
      </c>
      <c r="BP7" s="38">
        <v>682.51</v>
      </c>
      <c r="BQ7" s="38" t="s">
        <v>102</v>
      </c>
      <c r="BR7" s="38" t="s">
        <v>102</v>
      </c>
      <c r="BS7" s="38" t="s">
        <v>102</v>
      </c>
      <c r="BT7" s="38" t="s">
        <v>102</v>
      </c>
      <c r="BU7" s="38">
        <v>75.39</v>
      </c>
      <c r="BV7" s="38" t="s">
        <v>102</v>
      </c>
      <c r="BW7" s="38" t="s">
        <v>102</v>
      </c>
      <c r="BX7" s="38" t="s">
        <v>102</v>
      </c>
      <c r="BY7" s="38" t="s">
        <v>102</v>
      </c>
      <c r="BZ7" s="38">
        <v>81.88</v>
      </c>
      <c r="CA7" s="38">
        <v>100.34</v>
      </c>
      <c r="CB7" s="38" t="s">
        <v>102</v>
      </c>
      <c r="CC7" s="38" t="s">
        <v>102</v>
      </c>
      <c r="CD7" s="38" t="s">
        <v>102</v>
      </c>
      <c r="CE7" s="38" t="s">
        <v>102</v>
      </c>
      <c r="CF7" s="38">
        <v>150</v>
      </c>
      <c r="CG7" s="38" t="s">
        <v>102</v>
      </c>
      <c r="CH7" s="38" t="s">
        <v>102</v>
      </c>
      <c r="CI7" s="38" t="s">
        <v>102</v>
      </c>
      <c r="CJ7" s="38" t="s">
        <v>102</v>
      </c>
      <c r="CK7" s="38">
        <v>187.55</v>
      </c>
      <c r="CL7" s="38">
        <v>136.15</v>
      </c>
      <c r="CM7" s="38" t="s">
        <v>102</v>
      </c>
      <c r="CN7" s="38" t="s">
        <v>102</v>
      </c>
      <c r="CO7" s="38" t="s">
        <v>102</v>
      </c>
      <c r="CP7" s="38" t="s">
        <v>102</v>
      </c>
      <c r="CQ7" s="38" t="s">
        <v>102</v>
      </c>
      <c r="CR7" s="38" t="s">
        <v>102</v>
      </c>
      <c r="CS7" s="38" t="s">
        <v>102</v>
      </c>
      <c r="CT7" s="38" t="s">
        <v>102</v>
      </c>
      <c r="CU7" s="38" t="s">
        <v>102</v>
      </c>
      <c r="CV7" s="38">
        <v>50.94</v>
      </c>
      <c r="CW7" s="38">
        <v>59.64</v>
      </c>
      <c r="CX7" s="38" t="s">
        <v>102</v>
      </c>
      <c r="CY7" s="38" t="s">
        <v>102</v>
      </c>
      <c r="CZ7" s="38" t="s">
        <v>102</v>
      </c>
      <c r="DA7" s="38" t="s">
        <v>102</v>
      </c>
      <c r="DB7" s="38">
        <v>77.53</v>
      </c>
      <c r="DC7" s="38" t="s">
        <v>102</v>
      </c>
      <c r="DD7" s="38" t="s">
        <v>102</v>
      </c>
      <c r="DE7" s="38" t="s">
        <v>102</v>
      </c>
      <c r="DF7" s="38" t="s">
        <v>102</v>
      </c>
      <c r="DG7" s="38">
        <v>82.55</v>
      </c>
      <c r="DH7" s="38">
        <v>95.35</v>
      </c>
      <c r="DI7" s="38" t="s">
        <v>102</v>
      </c>
      <c r="DJ7" s="38" t="s">
        <v>102</v>
      </c>
      <c r="DK7" s="38" t="s">
        <v>102</v>
      </c>
      <c r="DL7" s="38" t="s">
        <v>102</v>
      </c>
      <c r="DM7" s="38">
        <v>3.02</v>
      </c>
      <c r="DN7" s="38" t="s">
        <v>102</v>
      </c>
      <c r="DO7" s="38" t="s">
        <v>102</v>
      </c>
      <c r="DP7" s="38" t="s">
        <v>102</v>
      </c>
      <c r="DQ7" s="38" t="s">
        <v>102</v>
      </c>
      <c r="DR7" s="38">
        <v>15.85</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0.15</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2021-02-03T05:57:32Z</cp:lastPrinted>
  <dcterms:created xsi:type="dcterms:W3CDTF">2020-12-04T02:25:03Z</dcterms:created>
  <dcterms:modified xsi:type="dcterms:W3CDTF">2021-02-03T05:57:35Z</dcterms:modified>
  <cp:category/>
</cp:coreProperties>
</file>