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1○前橋市\"/>
    </mc:Choice>
  </mc:AlternateContent>
  <xr:revisionPtr revIDLastSave="0" documentId="13_ncr:1_{49D2ED5C-40F0-4EC2-A397-E4BBFC7CE18D}" xr6:coauthVersionLast="36" xr6:coauthVersionMax="36" xr10:uidLastSave="{00000000-0000-0000-0000-000000000000}"/>
  <workbookProtection workbookAlgorithmName="SHA-512" workbookHashValue="XNY6ycv7wL8SA3L27WY4SDGI4ZnxfkTzAHaGznhGUSh6Sv4gSdQ6zv/RjS5WxP6px4xpRVDsU1SRf66WREUuqQ==" workbookSaltValue="7eoY5C/xjZSuCnK/qdLJn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AD10" i="4" s="1"/>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F85" i="4"/>
  <c r="E85" i="4"/>
  <c r="W10" i="4"/>
  <c r="B10" i="4"/>
  <c r="BB8" i="4"/>
  <c r="AT8" i="4"/>
  <c r="AD8" i="4"/>
  <c r="W8" i="4"/>
  <c r="P8" i="4"/>
  <c r="I8" i="4"/>
  <c r="B8"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<sst xmlns="http://schemas.openxmlformats.org/spreadsheetml/2006/main" count="231" uniqueCount="117">
  <si>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</si>
  <si>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</si>
  <si>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</si>
  <si>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</si>
  <si>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</si>
  <si>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</si>
  <si>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</si>
  <si>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</si>
  <si>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</si>
  <si>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</si>
  <si>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</si>
  <si>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</si>
  <si>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</si>
  <si>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</si>
  <si>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</si>
  <si>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</si>
  <si>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</si>
  <si>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</si>
  <si>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</si>
  <si>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</si>
  <si>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</si>
  <si>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</si>
  <si>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</si>
  <si>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</si>
  <si>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</si>
  <si>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</si>
  <si>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</si>
  <si>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</si>
  <si>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</si>
  <si>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</si>
  <si>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</si>
  <si>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</si>
  <si>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</si>
  <si>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</si>
  <si>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</si>
  <si>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</si>
  <si>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</si>
  <si>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</si>
  <si>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</si>
  <si>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</si>
  <si>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</si>
  <si>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</si>
  <si>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</si>
  <si>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</si>
  <si>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</si>
  <si>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</si>
  <si>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</si>
  <si>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</si>
  <si>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</si>
  <si>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</si>
  <si>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</si>
  <si>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</si>
  <si>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</si>
  <si>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</si>
  <si>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</si>
  <si>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</si>
  <si>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</si>
  <si>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</si>
  <si>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</si>
  <si>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</si>
  <si>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</si>
  <si>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</si>
  <si>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</si>
  <si>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</si>
  <si>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</si>
  <si>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</si>
  <si>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</si>
  <si>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</si>
  <si>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</si>
  <si>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</si>
  <si>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</si>
  <si>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</si>
  <si>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</si>
  <si>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</si>
  <si>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</si>
  <si>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</si>
  <si>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</si>
  <si>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</si>
  <si>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</si>
  <si>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</si>
  <si>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</si>
  <si>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</si>
  <si>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</si>
  <si>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</si>
  <si>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</si>
  <si>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</si>
  <si>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</si>
  <si>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</si>
  <si>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</si>
  <si>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</si>
  <si>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</si>
  <si>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</si>
  <si>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</si>
  <si>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</si>
  <si>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</si>
  <si>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前橋市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</si>
  <si>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</si>
  <si>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</si>
  <si>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</si>
  <si>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</si>
  <si>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</si>
  <si>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</si>
  <si>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</si>
  <si>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</si>
  <si>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</si>
  <si>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</si>
  <si>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</si>
  <si>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</si>
  <si>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</si>
  <si>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</si>
  <si>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</si>
  <si>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</si>
  <si>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</si>
  <si>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</si>
  <si>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・経営の健全性については、経費回収率がH28以降悪化しており、流動比率は100％を下回っていることから、支払能力を高めるための経営改善に努める必要がある。
・経営の効率性については、類似団体との比較では効率的な経営がなされている。引き続き、収益の確保、費用の縮減に努め、さらに経営の健全性・効率性を高める。
・老朽化の状況については、管渠の改築・更新を進めているが、法定耐用年数を経過した管渠延長が年々上昇しているなか、管渠改善率は、すべての管を更新するのに50年かかるペースである2％にはほど遠い。今年度策定予定のストックマネジメント計画に基づき、引き続き調査を実施し、少しずつでも老朽化の改善につながるよう、老朽化の進んだ管渠を優先的に改築・更新していく。</t>
    <phoneticPr fontId="4"/>
  </si>
  <si>
    <t>①経常収支比率は、100％を上回っているが、類似団体平均を下回るため、引き続き収益の確保、費用の縮減に努め、さらなる改善を図る。
②累積欠損金比率は、H27から0％を維持しており、引き続き収益の確保、費用の縮減に努める。
③流動比率は、100％を下回っていることから改善が必要である。引き続き収益の確保、費用の縮減に努めるとともに、事業規模に見合った借入を行い支払能力の改善に努める。
④企業債残高対事業規模比率は、H27から微減しているものの、類似団体平均を上回っている。事業規模に見合った借入を行っており直ちに借入を減らす必要はないものの、引き続き収益の確保、事業規模に見合った借入に努める。
⑤経費回収率は、H29から100％を下回っており、さらに収益の確保、費用の縮減に努める必要がある。
⑥汚水処理原価は、類似団体平均を下回っているが、増加傾向にあることから、費用の縮減に努める。
⑦施設利用率は、H27から100％超の利用率となり、類似団体平均を上回っている。施設の老朽化が進んでいるため、計画的な施設の更新が必要である。
⑧水洗化率はH30から微減しており、類似団体平均を上回っているが、100％は下回っている。引き続き整備、啓発を進め水洗化率の向上に努める。</t>
    <rPh sb="479" eb="481">
      <t>ビゲン</t>
    </rPh>
    <phoneticPr fontId="4"/>
  </si>
  <si>
    <t>①有形固定資産減価償却率は、年々上昇しており、類似団体平均を上回っている。管渠老朽化率と管渠改善率の状況も踏まえ、財政計画や今年度策定予定のストックマネジメント計画に基づき、施設の改築・更新に努める。
②管渠老朽化率は、年々上昇しているが、類似団体平均を下回っている。R1に策定したストックマネジメント計画に基づき調査を行い、老朽化の進んだ管渠の改築・更新に努める。
③管渠改善率は、すべての管を更新するのに50年かかるペースである2％に達しておらず、類似団体平均を下回っている。法定耐用年数を経過した管渠延長が年々上昇している中、財政計画やR1に策定したストックマネジメント計画に基づき調査を実施し、老朽化の進んだ管渠を優先的に改築・更新していく。</t>
    <rPh sb="137" eb="13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</si>
</sst>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c:v>
                </c:pt>
                <c:pt idx="1">
                  <c:v>0.24</c:v>
                </c:pt>
                <c:pt idx="2">
                  <c:v>0.16</c:v>
                </c:pt>
                <c:pt idx="3">
                  <c:v>0.12</c:v>
                </c:pt>
                <c:pt idx="4">
                  <c:v>0.12</c:v>
                </c:pt>
              </c:numCache>
            </c:numRef>
          </c:val>
          <c:extLst>
            <c:ext xmlns:c16="http://schemas.microsoft.com/office/drawing/2014/chart" uri="{C3380CC4-5D6E-409C-BE32-E72D297353CC}">
              <c16:uniqueId val="{00000000-37D7-45F8-8016-98E91DA61B9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37D7-45F8-8016-98E91DA61B9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107.8</c:v>
                </c:pt>
                <c:pt idx="1">
                  <c:v>102.7</c:v>
                </c:pt>
                <c:pt idx="2">
                  <c:v>103.11</c:v>
                </c:pt>
                <c:pt idx="3">
                  <c:v>101.85</c:v>
                </c:pt>
                <c:pt idx="4">
                  <c:v>110.45</c:v>
                </c:pt>
              </c:numCache>
            </c:numRef>
          </c:val>
          <c:extLst>
            <c:ext xmlns:c16="http://schemas.microsoft.com/office/drawing/2014/chart" uri="{C3380CC4-5D6E-409C-BE32-E72D297353CC}">
              <c16:uniqueId val="{00000000-537E-4BEE-9DA1-12851530DD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537E-4BEE-9DA1-12851530DD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96.67</c:v>
                </c:pt>
                <c:pt idx="1">
                  <c:v>96.67</c:v>
                </c:pt>
                <c:pt idx="2">
                  <c:v>96.67</c:v>
                </c:pt>
                <c:pt idx="3">
                  <c:v>96.68</c:v>
                </c:pt>
                <c:pt idx="4">
                  <c:v>96.48</c:v>
                </c:pt>
              </c:numCache>
            </c:numRef>
          </c:val>
          <c:extLst>
            <c:ext xmlns:c16="http://schemas.microsoft.com/office/drawing/2014/chart" uri="{C3380CC4-5D6E-409C-BE32-E72D297353CC}">
              <c16:uniqueId val="{00000000-D0E8-455E-A74D-5C3F520541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D0E8-455E-A74D-5C3F520541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107.2</c:v>
                </c:pt>
                <c:pt idx="1">
                  <c:v>106.89</c:v>
                </c:pt>
                <c:pt idx="2">
                  <c:v>108.54</c:v>
                </c:pt>
                <c:pt idx="3">
                  <c:v>106.77</c:v>
                </c:pt>
                <c:pt idx="4">
                  <c:v>106.61</c:v>
                </c:pt>
              </c:numCache>
            </c:numRef>
          </c:val>
          <c:extLst>
            <c:ext xmlns:c16="http://schemas.microsoft.com/office/drawing/2014/chart" uri="{C3380CC4-5D6E-409C-BE32-E72D297353CC}">
              <c16:uniqueId val="{00000000-7D2B-42C8-8071-FD564A1952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7D2B-42C8-8071-FD564A1952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38.409999999999997</c:v>
                </c:pt>
                <c:pt idx="1">
                  <c:v>39.18</c:v>
                </c:pt>
                <c:pt idx="2">
                  <c:v>40.090000000000003</c:v>
                </c:pt>
                <c:pt idx="3">
                  <c:v>41.29</c:v>
                </c:pt>
                <c:pt idx="4">
                  <c:v>42.43</c:v>
                </c:pt>
              </c:numCache>
            </c:numRef>
          </c:val>
          <c:extLst>
            <c:ext xmlns:c16="http://schemas.microsoft.com/office/drawing/2014/chart" uri="{C3380CC4-5D6E-409C-BE32-E72D297353CC}">
              <c16:uniqueId val="{00000000-CA93-4C6A-8ACB-3B5C7EE185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CA93-4C6A-8ACB-3B5C7EE185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3.32</c:v>
                </c:pt>
                <c:pt idx="1">
                  <c:v>3.45</c:v>
                </c:pt>
                <c:pt idx="2">
                  <c:v>3.55</c:v>
                </c:pt>
                <c:pt idx="3">
                  <c:v>3.91</c:v>
                </c:pt>
                <c:pt idx="4">
                  <c:v>3.91</c:v>
                </c:pt>
              </c:numCache>
            </c:numRef>
          </c:val>
          <c:extLst>
            <c:ext xmlns:c16="http://schemas.microsoft.com/office/drawing/2014/chart" uri="{C3380CC4-5D6E-409C-BE32-E72D297353CC}">
              <c16:uniqueId val="{00000000-F666-40A9-9670-FA15913762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F666-40A9-9670-FA15913762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AC-4C55-96B9-ED84C66B104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F1AC-4C55-96B9-ED84C66B104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73.17</c:v>
                </c:pt>
                <c:pt idx="1">
                  <c:v>80.989999999999995</c:v>
                </c:pt>
                <c:pt idx="2">
                  <c:v>83.36</c:v>
                </c:pt>
                <c:pt idx="3">
                  <c:v>88.35</c:v>
                </c:pt>
                <c:pt idx="4">
                  <c:v>85.92</c:v>
                </c:pt>
              </c:numCache>
            </c:numRef>
          </c:val>
          <c:extLst>
            <c:ext xmlns:c16="http://schemas.microsoft.com/office/drawing/2014/chart" uri="{C3380CC4-5D6E-409C-BE32-E72D297353CC}">
              <c16:uniqueId val="{00000000-5029-47D8-A1ED-996BA505BA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5029-47D8-A1ED-996BA505BA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1261.52</c:v>
                </c:pt>
                <c:pt idx="1">
                  <c:v>1259.07</c:v>
                </c:pt>
                <c:pt idx="2">
                  <c:v>1207.77</c:v>
                </c:pt>
                <c:pt idx="3">
                  <c:v>1150.76</c:v>
                </c:pt>
                <c:pt idx="4">
                  <c:v>1125.49</c:v>
                </c:pt>
              </c:numCache>
            </c:numRef>
          </c:val>
          <c:extLst>
            <c:ext xmlns:c16="http://schemas.microsoft.com/office/drawing/2014/chart" uri="{C3380CC4-5D6E-409C-BE32-E72D297353CC}">
              <c16:uniqueId val="{00000000-0EEA-4A46-92AD-8804670DFE8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0EEA-4A46-92AD-8804670DFE8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111.19</c:v>
                </c:pt>
                <c:pt idx="1">
                  <c:v>115.85</c:v>
                </c:pt>
                <c:pt idx="2">
                  <c:v>84.9</c:v>
                </c:pt>
                <c:pt idx="3">
                  <c:v>83.79</c:v>
                </c:pt>
                <c:pt idx="4">
                  <c:v>84.09</c:v>
                </c:pt>
              </c:numCache>
            </c:numRef>
          </c:val>
          <c:extLst>
            <c:ext xmlns:c16="http://schemas.microsoft.com/office/drawing/2014/chart" uri="{C3380CC4-5D6E-409C-BE32-E72D297353CC}">
              <c16:uniqueId val="{00000000-B376-4A97-A38B-A4BA2AA065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B376-4A97-A38B-A4BA2AA065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100.16</c:v>
                </c:pt>
                <c:pt idx="1">
                  <c:v>95.84</c:v>
                </c:pt>
                <c:pt idx="2">
                  <c:v>131.25</c:v>
                </c:pt>
                <c:pt idx="3">
                  <c:v>133.01</c:v>
                </c:pt>
                <c:pt idx="4">
                  <c:v>132.72</c:v>
                </c:pt>
              </c:numCache>
            </c:numRef>
          </c:val>
          <c:extLst>
            <c:ext xmlns:c16="http://schemas.microsoft.com/office/drawing/2014/chart" uri="{C3380CC4-5D6E-409C-BE32-E72D297353CC}">
              <c16:uniqueId val="{00000000-719B-4E60-8C0A-1F04C29B05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719B-4E60-8C0A-1F04C29B05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前橋市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tr">
        <f>データ!$M$6</f>
        <v>自治体職員</v>
      </c>
      <c r="AE8" s="50"/>
      <c r="AF8" s="50"/>
      <c r="AG8" s="50"/>
      <c r="AH8" s="50"/>
      <c r="AI8" s="50"/>
      <c r="AJ8" s="50"/>
      <c r="AK8" s="3"/>
      <c r="AL8" s="51">
        <f>データ!S6</f>
        <v>336115</v>
      </c>
      <c r="AM8" s="51"/>
      <c r="AN8" s="51"/>
      <c r="AO8" s="51"/>
      <c r="AP8" s="51"/>
      <c r="AQ8" s="51"/>
      <c r="AR8" s="51"/>
      <c r="AS8" s="51"/>
      <c r="AT8" s="46">
        <f>データ!T6</f>
        <v>311.58999999999997</v>
      </c>
      <c r="AU8" s="46"/>
      <c r="AV8" s="46"/>
      <c r="AW8" s="46"/>
      <c r="AX8" s="46"/>
      <c r="AY8" s="46"/>
      <c r="AZ8" s="46"/>
      <c r="BA8" s="46"/>
      <c r="BB8" s="46">
        <f>データ!U6</f>
        <v>1078.71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59.1</v>
      </c>
      <c r="J10" s="46"/>
      <c r="K10" s="46"/>
      <c r="L10" s="46"/>
      <c r="M10" s="46"/>
      <c r="N10" s="46"/>
      <c r="O10" s="46"/>
      <c r="P10" s="46">
        <f>データ!P6</f>
        <v>71.180000000000007</v>
      </c>
      <c r="Q10" s="46"/>
      <c r="R10" s="46"/>
      <c r="S10" s="46"/>
      <c r="T10" s="46"/>
      <c r="U10" s="46"/>
      <c r="V10" s="46"/>
      <c r="W10" s="46">
        <f>データ!Q6</f>
        <v>91.44</v>
      </c>
      <c r="X10" s="46"/>
      <c r="Y10" s="46"/>
      <c r="Z10" s="46"/>
      <c r="AA10" s="46"/>
      <c r="AB10" s="46"/>
      <c r="AC10" s="46"/>
      <c r="AD10" s="51">
        <f>データ!R6</f>
        <v>2156</v>
      </c>
      <c r="AE10" s="51"/>
      <c r="AF10" s="51"/>
      <c r="AG10" s="51"/>
      <c r="AH10" s="51"/>
      <c r="AI10" s="51"/>
      <c r="AJ10" s="51"/>
      <c r="AK10" s="2"/>
      <c r="AL10" s="51">
        <f>データ!V6</f>
        <v>238709</v>
      </c>
      <c r="AM10" s="51"/>
      <c r="AN10" s="51"/>
      <c r="AO10" s="51"/>
      <c r="AP10" s="51"/>
      <c r="AQ10" s="51"/>
      <c r="AR10" s="51"/>
      <c r="AS10" s="51"/>
      <c r="AT10" s="46">
        <f>データ!W6</f>
        <v>61.28</v>
      </c>
      <c r="AU10" s="46"/>
      <c r="AV10" s="46"/>
      <c r="AW10" s="46"/>
      <c r="AX10" s="46"/>
      <c r="AY10" s="46"/>
      <c r="AZ10" s="46"/>
      <c r="BA10" s="46"/>
      <c r="BB10" s="46">
        <f>データ!X6</f>
        <v>3895.38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pp4yDEh582WovOwdnY9sjwRUNleXaoamxtQkroHd4g4W6IpF1vCe611+9h/hd6i4/AzonUl4frneNUm7H4Xiw==" saltValue="5ra2QfhGckz9FPYlCkx/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2019</v>
      </c>
      <c r="C6" s="33">
        <f t="shared" ref="C6:X6" si="3">C7</f>
        <v>102016</v>
      </c>
      <c r="D6" s="33">
        <f t="shared" si="3"/>
        <v>46</v>
      </c>
      <c r="E6" s="33">
        <f t="shared" si="3"/>
        <v>17</v>
      </c>
      <c r="F6" s="33">
        <f t="shared" si="3"/>
        <v>1</v>
      </c>
      <c r="G6" s="33">
        <f t="shared" si="3"/>
        <v>0</v>
      </c>
      <c r="H6" s="33" t="str">
        <f t="shared" si="3"/>
        <v>群馬県　前橋市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59.1</v>
      </c>
      <c r="P6" s="34">
        <f t="shared" si="3"/>
        <v>71.180000000000007</v>
      </c>
      <c r="Q6" s="34">
        <f t="shared" si="3"/>
        <v>91.44</v>
      </c>
      <c r="R6" s="34">
        <f t="shared" si="3"/>
        <v>2156</v>
      </c>
      <c r="S6" s="34">
        <f t="shared" si="3"/>
        <v>336115</v>
      </c>
      <c r="T6" s="34">
        <f t="shared" si="3"/>
        <v>311.58999999999997</v>
      </c>
      <c r="U6" s="34">
        <f t="shared" si="3"/>
        <v>1078.71</v>
      </c>
      <c r="V6" s="34">
        <f t="shared" si="3"/>
        <v>238709</v>
      </c>
      <c r="W6" s="34">
        <f t="shared" si="3"/>
        <v>61.28</v>
      </c>
      <c r="X6" s="34">
        <f t="shared" si="3"/>
        <v>3895.38</v>
      </c>
      <c r="Y6" s="35">
        <f>IF(Y7="",NA(),Y7)</f>
        <v>107.2</v>
      </c>
      <c r="Z6" s="35">
        <f t="shared" ref="Z6:AH6" si="4">IF(Z7="",NA(),Z7)</f>
        <v>106.89</v>
      </c>
      <c r="AA6" s="35">
        <f t="shared" si="4"/>
        <v>108.54</v>
      </c>
      <c r="AB6" s="35">
        <f t="shared" si="4"/>
        <v>106.77</v>
      </c>
      <c r="AC6" s="35">
        <f t="shared" si="4"/>
        <v>106.61</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73.17</v>
      </c>
      <c r="AV6" s="35">
        <f t="shared" ref="AV6:BD6" si="6">IF(AV7="",NA(),AV7)</f>
        <v>80.989999999999995</v>
      </c>
      <c r="AW6" s="35">
        <f t="shared" si="6"/>
        <v>83.36</v>
      </c>
      <c r="AX6" s="35">
        <f t="shared" si="6"/>
        <v>88.35</v>
      </c>
      <c r="AY6" s="35">
        <f t="shared" si="6"/>
        <v>85.92</v>
      </c>
      <c r="AZ6" s="35">
        <f t="shared" si="6"/>
        <v>47.32</v>
      </c>
      <c r="BA6" s="35">
        <f t="shared" si="6"/>
        <v>49.96</v>
      </c>
      <c r="BB6" s="35">
        <f t="shared" si="6"/>
        <v>58.04</v>
      </c>
      <c r="BC6" s="35">
        <f t="shared" si="6"/>
        <v>62.12</v>
      </c>
      <c r="BD6" s="35">
        <f t="shared" si="6"/>
        <v>61.57</v>
      </c>
      <c r="BE6" s="34" t="str">
        <f>IF(BE7="","",IF(BE7="-","【-】","【"&amp;SUBSTITUTE(TEXT(BE7,"#,##0.00"),"-","△")&amp;"】"))</f>
        <v>【69.54】</v>
      </c>
      <c r="BF6" s="35">
        <f>IF(BF7="",NA(),BF7)</f>
        <v>1261.52</v>
      </c>
      <c r="BG6" s="35">
        <f t="shared" ref="BG6:BO6" si="7">IF(BG7="",NA(),BG7)</f>
        <v>1259.07</v>
      </c>
      <c r="BH6" s="35">
        <f t="shared" si="7"/>
        <v>1207.77</v>
      </c>
      <c r="BI6" s="35">
        <f t="shared" si="7"/>
        <v>1150.76</v>
      </c>
      <c r="BJ6" s="35">
        <f t="shared" si="7"/>
        <v>1125.49</v>
      </c>
      <c r="BK6" s="35">
        <f t="shared" si="7"/>
        <v>1017.47</v>
      </c>
      <c r="BL6" s="35">
        <f t="shared" si="7"/>
        <v>970.35</v>
      </c>
      <c r="BM6" s="35">
        <f t="shared" si="7"/>
        <v>917.29</v>
      </c>
      <c r="BN6" s="35">
        <f t="shared" si="7"/>
        <v>875.53</v>
      </c>
      <c r="BO6" s="35">
        <f t="shared" si="7"/>
        <v>867.39</v>
      </c>
      <c r="BP6" s="34" t="str">
        <f>IF(BP7="","",IF(BP7="-","【-】","【"&amp;SUBSTITUTE(TEXT(BP7,"#,##0.00"),"-","△")&amp;"】"))</f>
        <v>【682.51】</v>
      </c>
      <c r="BQ6" s="35">
        <f>IF(BQ7="",NA(),BQ7)</f>
        <v>111.19</v>
      </c>
      <c r="BR6" s="35">
        <f t="shared" ref="BR6:BZ6" si="8">IF(BR7="",NA(),BR7)</f>
        <v>115.85</v>
      </c>
      <c r="BS6" s="35">
        <f t="shared" si="8"/>
        <v>84.9</v>
      </c>
      <c r="BT6" s="35">
        <f t="shared" si="8"/>
        <v>83.79</v>
      </c>
      <c r="BU6" s="35">
        <f t="shared" si="8"/>
        <v>84.09</v>
      </c>
      <c r="BV6" s="35">
        <f t="shared" si="8"/>
        <v>96.37</v>
      </c>
      <c r="BW6" s="35">
        <f t="shared" si="8"/>
        <v>99.26</v>
      </c>
      <c r="BX6" s="35">
        <f t="shared" si="8"/>
        <v>99.67</v>
      </c>
      <c r="BY6" s="35">
        <f t="shared" si="8"/>
        <v>99.83</v>
      </c>
      <c r="BZ6" s="35">
        <f t="shared" si="8"/>
        <v>100.91</v>
      </c>
      <c r="CA6" s="34" t="str">
        <f>IF(CA7="","",IF(CA7="-","【-】","【"&amp;SUBSTITUTE(TEXT(CA7,"#,##0.00"),"-","△")&amp;"】"))</f>
        <v>【100.34】</v>
      </c>
      <c r="CB6" s="35">
        <f>IF(CB7="",NA(),CB7)</f>
        <v>100.16</v>
      </c>
      <c r="CC6" s="35">
        <f t="shared" ref="CC6:CK6" si="9">IF(CC7="",NA(),CC7)</f>
        <v>95.84</v>
      </c>
      <c r="CD6" s="35">
        <f t="shared" si="9"/>
        <v>131.25</v>
      </c>
      <c r="CE6" s="35">
        <f t="shared" si="9"/>
        <v>133.01</v>
      </c>
      <c r="CF6" s="35">
        <f t="shared" si="9"/>
        <v>132.72</v>
      </c>
      <c r="CG6" s="35">
        <f t="shared" si="9"/>
        <v>162.65</v>
      </c>
      <c r="CH6" s="35">
        <f t="shared" si="9"/>
        <v>159.53</v>
      </c>
      <c r="CI6" s="35">
        <f t="shared" si="9"/>
        <v>159.6</v>
      </c>
      <c r="CJ6" s="35">
        <f t="shared" si="9"/>
        <v>158.94</v>
      </c>
      <c r="CK6" s="35">
        <f t="shared" si="9"/>
        <v>158.04</v>
      </c>
      <c r="CL6" s="34" t="str">
        <f>IF(CL7="","",IF(CL7="-","【-】","【"&amp;SUBSTITUTE(TEXT(CL7,"#,##0.00"),"-","△")&amp;"】"))</f>
        <v>【136.15】</v>
      </c>
      <c r="CM6" s="35">
        <f>IF(CM7="",NA(),CM7)</f>
        <v>107.8</v>
      </c>
      <c r="CN6" s="35">
        <f t="shared" ref="CN6:CV6" si="10">IF(CN7="",NA(),CN7)</f>
        <v>102.7</v>
      </c>
      <c r="CO6" s="35">
        <f t="shared" si="10"/>
        <v>103.11</v>
      </c>
      <c r="CP6" s="35">
        <f t="shared" si="10"/>
        <v>101.85</v>
      </c>
      <c r="CQ6" s="35">
        <f t="shared" si="10"/>
        <v>110.45</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96.67</v>
      </c>
      <c r="CY6" s="35">
        <f t="shared" ref="CY6:DG6" si="11">IF(CY7="",NA(),CY7)</f>
        <v>96.67</v>
      </c>
      <c r="CZ6" s="35">
        <f t="shared" si="11"/>
        <v>96.67</v>
      </c>
      <c r="DA6" s="35">
        <f t="shared" si="11"/>
        <v>96.68</v>
      </c>
      <c r="DB6" s="35">
        <f t="shared" si="11"/>
        <v>96.48</v>
      </c>
      <c r="DC6" s="35">
        <f t="shared" si="11"/>
        <v>93.38</v>
      </c>
      <c r="DD6" s="35">
        <f t="shared" si="11"/>
        <v>93.5</v>
      </c>
      <c r="DE6" s="35">
        <f t="shared" si="11"/>
        <v>93.86</v>
      </c>
      <c r="DF6" s="35">
        <f t="shared" si="11"/>
        <v>93.96</v>
      </c>
      <c r="DG6" s="35">
        <f t="shared" si="11"/>
        <v>94.06</v>
      </c>
      <c r="DH6" s="34" t="str">
        <f>IF(DH7="","",IF(DH7="-","【-】","【"&amp;SUBSTITUTE(TEXT(DH7,"#,##0.00"),"-","△")&amp;"】"))</f>
        <v>【95.35】</v>
      </c>
      <c r="DI6" s="35">
        <f>IF(DI7="",NA(),DI7)</f>
        <v>38.409999999999997</v>
      </c>
      <c r="DJ6" s="35">
        <f t="shared" ref="DJ6:DR6" si="12">IF(DJ7="",NA(),DJ7)</f>
        <v>39.18</v>
      </c>
      <c r="DK6" s="35">
        <f t="shared" si="12"/>
        <v>40.090000000000003</v>
      </c>
      <c r="DL6" s="35">
        <f t="shared" si="12"/>
        <v>41.29</v>
      </c>
      <c r="DM6" s="35">
        <f t="shared" si="12"/>
        <v>42.43</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3.32</v>
      </c>
      <c r="DU6" s="35">
        <f t="shared" ref="DU6:EC6" si="13">IF(DU7="",NA(),DU7)</f>
        <v>3.45</v>
      </c>
      <c r="DV6" s="35">
        <f t="shared" si="13"/>
        <v>3.55</v>
      </c>
      <c r="DW6" s="35">
        <f t="shared" si="13"/>
        <v>3.91</v>
      </c>
      <c r="DX6" s="35">
        <f t="shared" si="13"/>
        <v>3.91</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0.2</v>
      </c>
      <c r="EF6" s="35">
        <f t="shared" ref="EF6:EN6" si="14">IF(EF7="",NA(),EF7)</f>
        <v>0.24</v>
      </c>
      <c r="EG6" s="35">
        <f t="shared" si="14"/>
        <v>0.16</v>
      </c>
      <c r="EH6" s="35">
        <f t="shared" si="14"/>
        <v>0.12</v>
      </c>
      <c r="EI6" s="35">
        <f t="shared" si="14"/>
        <v>0.12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2">
      <c r="A7" s="28"/>
      <c r="B7" s="37">
        <v>2019</v>
      </c>
      <c r="C7" s="37">
        <v>102016</v>
      </c>
      <c r="D7" s="37">
        <v>46</v>
      </c>
      <c r="E7" s="37">
        <v>17</v>
      </c>
      <c r="F7" s="37">
        <v>1</v>
      </c>
      <c r="G7" s="37">
        <v>0</v>
      </c>
      <c r="H7" s="37" t="s">
        <v>95</v>
      </c>
      <c r="I7" s="37" t="s">
        <v>96</v>
      </c>
      <c r="J7" s="37" t="s">
        <v>97</v>
      </c>
      <c r="K7" s="37" t="s">
        <v>98</v>
      </c>
      <c r="L7" s="37" t="s">
        <v>99</v>
      </c>
      <c r="M7" s="37" t="s">
        <v>100</v>
      </c>
      <c r="N7" s="38" t="s">
        <v>101</v>
      </c>
      <c r="O7" s="38">
        <v>59.1</v>
      </c>
      <c r="P7" s="38">
        <v>71.180000000000007</v>
      </c>
      <c r="Q7" s="38">
        <v>91.44</v>
      </c>
      <c r="R7" s="38">
        <v>2156</v>
      </c>
      <c r="S7" s="38">
        <v>336115</v>
      </c>
      <c r="T7" s="38">
        <v>311.58999999999997</v>
      </c>
      <c r="U7" s="38">
        <v>1078.71</v>
      </c>
      <c r="V7" s="38">
        <v>238709</v>
      </c>
      <c r="W7" s="38">
        <v>61.28</v>
      </c>
      <c r="X7" s="38">
        <v>3895.38</v>
      </c>
      <c r="Y7" s="38">
        <v>107.2</v>
      </c>
      <c r="Z7" s="38">
        <v>106.89</v>
      </c>
      <c r="AA7" s="38">
        <v>108.54</v>
      </c>
      <c r="AB7" s="38">
        <v>106.77</v>
      </c>
      <c r="AC7" s="38">
        <v>106.61</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73.17</v>
      </c>
      <c r="AV7" s="38">
        <v>80.989999999999995</v>
      </c>
      <c r="AW7" s="38">
        <v>83.36</v>
      </c>
      <c r="AX7" s="38">
        <v>88.35</v>
      </c>
      <c r="AY7" s="38">
        <v>85.92</v>
      </c>
      <c r="AZ7" s="38">
        <v>47.32</v>
      </c>
      <c r="BA7" s="38">
        <v>49.96</v>
      </c>
      <c r="BB7" s="38">
        <v>58.04</v>
      </c>
      <c r="BC7" s="38">
        <v>62.12</v>
      </c>
      <c r="BD7" s="38">
        <v>61.57</v>
      </c>
      <c r="BE7" s="38">
        <v>69.540000000000006</v>
      </c>
      <c r="BF7" s="38">
        <v>1261.52</v>
      </c>
      <c r="BG7" s="38">
        <v>1259.07</v>
      </c>
      <c r="BH7" s="38">
        <v>1207.77</v>
      </c>
      <c r="BI7" s="38">
        <v>1150.76</v>
      </c>
      <c r="BJ7" s="38">
        <v>1125.49</v>
      </c>
      <c r="BK7" s="38">
        <v>1017.47</v>
      </c>
      <c r="BL7" s="38">
        <v>970.35</v>
      </c>
      <c r="BM7" s="38">
        <v>917.29</v>
      </c>
      <c r="BN7" s="38">
        <v>875.53</v>
      </c>
      <c r="BO7" s="38">
        <v>867.39</v>
      </c>
      <c r="BP7" s="38">
        <v>682.51</v>
      </c>
      <c r="BQ7" s="38">
        <v>111.19</v>
      </c>
      <c r="BR7" s="38">
        <v>115.85</v>
      </c>
      <c r="BS7" s="38">
        <v>84.9</v>
      </c>
      <c r="BT7" s="38">
        <v>83.79</v>
      </c>
      <c r="BU7" s="38">
        <v>84.09</v>
      </c>
      <c r="BV7" s="38">
        <v>96.37</v>
      </c>
      <c r="BW7" s="38">
        <v>99.26</v>
      </c>
      <c r="BX7" s="38">
        <v>99.67</v>
      </c>
      <c r="BY7" s="38">
        <v>99.83</v>
      </c>
      <c r="BZ7" s="38">
        <v>100.91</v>
      </c>
      <c r="CA7" s="38">
        <v>100.34</v>
      </c>
      <c r="CB7" s="38">
        <v>100.16</v>
      </c>
      <c r="CC7" s="38">
        <v>95.84</v>
      </c>
      <c r="CD7" s="38">
        <v>131.25</v>
      </c>
      <c r="CE7" s="38">
        <v>133.01</v>
      </c>
      <c r="CF7" s="38">
        <v>132.72</v>
      </c>
      <c r="CG7" s="38">
        <v>162.65</v>
      </c>
      <c r="CH7" s="38">
        <v>159.53</v>
      </c>
      <c r="CI7" s="38">
        <v>159.6</v>
      </c>
      <c r="CJ7" s="38">
        <v>158.94</v>
      </c>
      <c r="CK7" s="38">
        <v>158.04</v>
      </c>
      <c r="CL7" s="38">
        <v>136.15</v>
      </c>
      <c r="CM7" s="38">
        <v>107.8</v>
      </c>
      <c r="CN7" s="38">
        <v>102.7</v>
      </c>
      <c r="CO7" s="38">
        <v>103.11</v>
      </c>
      <c r="CP7" s="38">
        <v>101.85</v>
      </c>
      <c r="CQ7" s="38">
        <v>110.45</v>
      </c>
      <c r="CR7" s="38">
        <v>66.63</v>
      </c>
      <c r="CS7" s="38">
        <v>67.040000000000006</v>
      </c>
      <c r="CT7" s="38">
        <v>66.34</v>
      </c>
      <c r="CU7" s="38">
        <v>67.069999999999993</v>
      </c>
      <c r="CV7" s="38">
        <v>66.78</v>
      </c>
      <c r="CW7" s="38">
        <v>59.64</v>
      </c>
      <c r="CX7" s="38">
        <v>96.67</v>
      </c>
      <c r="CY7" s="38">
        <v>96.67</v>
      </c>
      <c r="CZ7" s="38">
        <v>96.67</v>
      </c>
      <c r="DA7" s="38">
        <v>96.68</v>
      </c>
      <c r="DB7" s="38">
        <v>96.48</v>
      </c>
      <c r="DC7" s="38">
        <v>93.38</v>
      </c>
      <c r="DD7" s="38">
        <v>93.5</v>
      </c>
      <c r="DE7" s="38">
        <v>93.86</v>
      </c>
      <c r="DF7" s="38">
        <v>93.96</v>
      </c>
      <c r="DG7" s="38">
        <v>94.06</v>
      </c>
      <c r="DH7" s="38">
        <v>95.35</v>
      </c>
      <c r="DI7" s="38">
        <v>38.409999999999997</v>
      </c>
      <c r="DJ7" s="38">
        <v>39.18</v>
      </c>
      <c r="DK7" s="38">
        <v>40.090000000000003</v>
      </c>
      <c r="DL7" s="38">
        <v>41.29</v>
      </c>
      <c r="DM7" s="38">
        <v>42.43</v>
      </c>
      <c r="DN7" s="38">
        <v>27.96</v>
      </c>
      <c r="DO7" s="38">
        <v>28.81</v>
      </c>
      <c r="DP7" s="38">
        <v>31.19</v>
      </c>
      <c r="DQ7" s="38">
        <v>33.090000000000003</v>
      </c>
      <c r="DR7" s="38">
        <v>34.33</v>
      </c>
      <c r="DS7" s="38">
        <v>38.57</v>
      </c>
      <c r="DT7" s="38">
        <v>3.32</v>
      </c>
      <c r="DU7" s="38">
        <v>3.45</v>
      </c>
      <c r="DV7" s="38">
        <v>3.55</v>
      </c>
      <c r="DW7" s="38">
        <v>3.91</v>
      </c>
      <c r="DX7" s="38">
        <v>3.91</v>
      </c>
      <c r="DY7" s="38">
        <v>3.4</v>
      </c>
      <c r="DZ7" s="38">
        <v>3.84</v>
      </c>
      <c r="EA7" s="38">
        <v>4.3099999999999996</v>
      </c>
      <c r="EB7" s="38">
        <v>5.04</v>
      </c>
      <c r="EC7" s="38">
        <v>5.1100000000000003</v>
      </c>
      <c r="ED7" s="38">
        <v>5.9</v>
      </c>
      <c r="EE7" s="38">
        <v>0.2</v>
      </c>
      <c r="EF7" s="38">
        <v>0.24</v>
      </c>
      <c r="EG7" s="38">
        <v>0.16</v>
      </c>
      <c r="EH7" s="38">
        <v>0.12</v>
      </c>
      <c r="EI7" s="38">
        <v>0.12</v>
      </c>
      <c r="EJ7" s="38">
        <v>0.22</v>
      </c>
      <c r="EK7" s="38">
        <v>0.28000000000000003</v>
      </c>
      <c r="EL7" s="38">
        <v>0.21</v>
      </c>
      <c r="EM7" s="38">
        <v>0.25</v>
      </c>
      <c r="EN7" s="38">
        <v>0.21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107</v>
      </c>
    </row>
    <row r="12" spans="1:148" x14ac:dyDescent="0.2">
      <c r="B12">
        <v>1</v>
      </c>
      <c r="C12">
        <v>1</v>
      </c>
      <c r="D12">
        <v>1</v>
      </c>
      <c r="E12">
        <v>1</v>
      </c>
      <c r="F12">
        <v>1</v>
      </c>
      <c r="G12" t="s">
        <v>108</v>
      </c>
    </row>
    <row r="13" spans="1:148" x14ac:dyDescent="0.2">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2021-02-01T04:49:46Z</cp:lastPrinted>
  <dcterms:created xsi:type="dcterms:W3CDTF">2020-12-04T02:25:01Z</dcterms:created>
  <dcterms:modified xsi:type="dcterms:W3CDTF">2021-02-01T04:49:50Z</dcterms:modified>
  <cp:category/>
</cp:coreProperties>
</file>