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8"/>
  <workbookPr/>
  <mc:AlternateContent xmlns:mc="http://schemas.openxmlformats.org/markup-compatibility/2006">
    <mc:Choice Requires="x15">
      <x15ac:absPath xmlns:x15ac="http://schemas.microsoft.com/office/spreadsheetml/2010/11/ac" url="\\10.1.36.23\地方債係\210-公営企業決算調査\02公営企業決算（法適用・全体とりまとめ）\R02(R01調査)\50_経営比較分析表\03 各団体回答\20○中之条町\"/>
    </mc:Choice>
  </mc:AlternateContent>
  <xr:revisionPtr revIDLastSave="0" documentId="13_ncr:1_{1D75D4D9-A902-49F5-B963-59E263975BE6}" xr6:coauthVersionLast="36" xr6:coauthVersionMax="36" xr10:uidLastSave="{00000000-0000-0000-0000-000000000000}"/>
  <workbookProtection workbookAlgorithmName="SHA-512" workbookHashValue="mQ5v1bJB8lzVtnI5N3ukRhntABZuxKSOlIR+TOUo4SFyqJuIiqqSONt23LZJJiWF65aBvvsnLHYA8PaEXbr2Zg==" workbookSaltValue="ZZS9urjsTUo2yUjpqCNMCQ==" workbookSpinCount="100000" lockStructure="1"/>
  <bookViews>
    <workbookView xWindow="0" yWindow="0" windowWidth="10210" windowHeight="578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P10" i="4" s="1"/>
  <c r="O6" i="5"/>
  <c r="I10" i="4" s="1"/>
  <c r="N6" i="5"/>
  <c r="M6" i="5"/>
  <c r="AD8" i="4" s="1"/>
  <c r="L6" i="5"/>
  <c r="K6" i="5"/>
  <c r="J6" i="5"/>
  <c r="I8" i="4" s="1"/>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K85" i="4"/>
  <c r="J85" i="4"/>
  <c r="I85" i="4"/>
  <c r="H85" i="4"/>
  <c r="G85" i="4"/>
  <c r="F85" i="4"/>
  <c r="BB10" i="4"/>
  <c r="AT10" i="4"/>
  <c r="AL10" i="4"/>
  <c r="W10" i="4"/>
  <c r="B10" i="4"/>
  <c r="BB8" i="4"/>
  <c r="AT8" i="4"/>
  <c r="AL8" i="4"/>
  <c r="W8" i="4"/>
  <c r="P8" i="4"/>
  <c r="B8" i="4"/>
</calcChain>
</file>

<file path=xl/sharedStrings.xml><?xml version="1.0" encoding="utf-8"?>
<sst xmlns="http://schemas.openxmlformats.org/spreadsheetml/2006/main" count="228" uniqueCount="114">
  <si>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</si>
  <si>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</si>
  <si>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</si>
  <si>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</si>
  <si>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</si>
  <si>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</si>
  <si>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</si>
  <si>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</si>
  <si>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</si>
  <si>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</si>
  <si>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</si>
  <si>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</si>
  <si>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</si>
  <si>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</si>
  <si>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</si>
  <si>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</si>
  <si>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</si>
  <si>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</si>
  <si>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</si>
  <si>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</si>
  <si>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</si>
  <si>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</si>
  <si>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</si>
  <si>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</si>
  <si>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</si>
  <si>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</si>
  <si>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</si>
  <si>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</si>
  <si>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</si>
  <si>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</si>
  <si>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</si>
  <si>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</si>
  <si>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</si>
  <si>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</si>
  <si>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</si>
  <si>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</si>
  <si>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</si>
  <si>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</si>
  <si>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</si>
  <si>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</si>
  <si>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</si>
  <si>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</si>
  <si>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</si>
  <si>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</si>
  <si>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</si>
  <si>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</si>
  <si>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</si>
  <si>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</si>
  <si>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</si>
  <si>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</si>
  <si>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</si>
  <si>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</si>
  <si>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</si>
  <si>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</si>
  <si>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</si>
  <si>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</si>
  <si>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</si>
  <si>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</si>
  <si>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</si>
  <si>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</si>
  <si>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</si>
  <si>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</si>
  <si>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</si>
  <si>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</si>
  <si>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</si>
  <si>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</si>
  <si>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</si>
  <si>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</si>
  <si>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</si>
  <si>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</si>
  <si>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</si>
  <si>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</si>
  <si>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</si>
  <si>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</si>
  <si>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</si>
  <si>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</si>
  <si>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</si>
  <si>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</si>
  <si>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</si>
  <si>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</si>
  <si>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</si>
  <si>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</si>
  <si>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</si>
  <si>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</si>
  <si>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</si>
  <si>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</si>
  <si>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</si>
  <si>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</si>
  <si>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</si>
  <si>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</si>
  <si>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</si>
  <si>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</si>
  <si>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</si>
  <si>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中之条町</t>
  </si>
  <si>
    <t>法適用</t>
  </si>
  <si>
    <t>水道事業</t>
  </si>
  <si>
    <t>簡易水道事業</t>
  </si>
  <si>
    <t>C3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</si>
  <si>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</si>
  <si>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</si>
  <si>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</si>
  <si>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</si>
  <si>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</si>
  <si>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</si>
  <si>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</si>
  <si>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</si>
  <si>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</si>
  <si>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</si>
  <si>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</si>
  <si>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</si>
  <si>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</si>
  <si>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xml:space="preserve">
①有形固定資産減価償却率は６０．８４％と老朽化が進行している。
②管路経年化率は１７．６４％である。
③管路更新率は１．２３％で、今後も計画的に更新していく必要がある。</t>
    <phoneticPr fontId="4"/>
  </si>
  <si>
    <t xml:space="preserve">
　経常収支比率、料金回収率ともに１００％に近い数値だが施設利用率が低い。山間部は地理的に施設の統廃合も難しく、人口減少の進行に伴い給水収益も年々減少しており多くの課題がある。
　管路更新にあたっては経営の健全性を維持しつつ、投資計画を見直す検討が必要である。
</t>
    <rPh sb="22" eb="23">
      <t>チカ</t>
    </rPh>
    <rPh sb="24" eb="26">
      <t>スウチ</t>
    </rPh>
    <rPh sb="56" eb="58">
      <t>ジンコウ</t>
    </rPh>
    <rPh sb="58" eb="60">
      <t>ゲンショウ</t>
    </rPh>
    <rPh sb="61" eb="63">
      <t>シンコウ</t>
    </rPh>
    <rPh sb="64" eb="65">
      <t>トモナ</t>
    </rPh>
    <rPh sb="71" eb="73">
      <t>ネンネン</t>
    </rPh>
    <phoneticPr fontId="4"/>
  </si>
  <si>
    <t xml:space="preserve">
①経常収益比率は使用量の減少等により営業収益が減少したため１０５．１５％に下がった。経常収益のうち給水収益の割合が若干減っている点に注意し経費削減に努め健全な経営を維持したい。
②累積欠損金比率は０％で欠損金が無い。
③流動比率は５６７．８６％と類似団体の平均値を上回っており短期的な債務については支払い能力がある。
④企業債残高対給水収益比率は類似団体と比較して低い。企業債残高が少なく、企業債に頼らない設備投資を行っている｡
⑤料金回収率は９７．４３％で今回１００％を下回る結果になった。使用量は減少傾向にあるので一層の経費削減を図る必要がある。
⑥給水原価は類似団体と比較すると６割程度低く、費用の抑制など効率的な経営に努めている。
⑦施設利用率は使用量の減少等により４０．８６％に下がった。統廃合や施設規模の見直しは難しく今後の課題である。
⑧有収率は８３．７９％に改善した。引き続き漏水対策等を行いたい。</t>
    <rPh sb="9" eb="12">
      <t>シヨウリョウ</t>
    </rPh>
    <rPh sb="13" eb="15">
      <t>ゲンショウ</t>
    </rPh>
    <rPh sb="15" eb="16">
      <t>トウ</t>
    </rPh>
    <rPh sb="19" eb="21">
      <t>エイギョウ</t>
    </rPh>
    <rPh sb="21" eb="23">
      <t>シュウエキ</t>
    </rPh>
    <rPh sb="24" eb="26">
      <t>ゲンショウ</t>
    </rPh>
    <rPh sb="38" eb="39">
      <t>サ</t>
    </rPh>
    <rPh sb="55" eb="57">
      <t>ワリアイ</t>
    </rPh>
    <rPh sb="58" eb="60">
      <t>ジャッカン</t>
    </rPh>
    <rPh sb="60" eb="61">
      <t>ヘ</t>
    </rPh>
    <rPh sb="65" eb="66">
      <t>テン</t>
    </rPh>
    <rPh sb="67" eb="69">
      <t>チュウイ</t>
    </rPh>
    <rPh sb="70" eb="72">
      <t>ケイヒ</t>
    </rPh>
    <rPh sb="72" eb="74">
      <t>サクゲン</t>
    </rPh>
    <rPh sb="75" eb="76">
      <t>ツト</t>
    </rPh>
    <rPh sb="77" eb="79">
      <t>ケンゼン</t>
    </rPh>
    <rPh sb="80" eb="82">
      <t>ケイエイ</t>
    </rPh>
    <rPh sb="83" eb="85">
      <t>イジ</t>
    </rPh>
    <rPh sb="129" eb="132">
      <t>ヘイキンチ</t>
    </rPh>
    <rPh sb="133" eb="135">
      <t>ウワマワ</t>
    </rPh>
    <rPh sb="230" eb="232">
      <t>コンカイ</t>
    </rPh>
    <rPh sb="237" eb="239">
      <t>シタマワ</t>
    </rPh>
    <rPh sb="240" eb="242">
      <t>ケッカ</t>
    </rPh>
    <rPh sb="247" eb="250">
      <t>シヨウリョウ</t>
    </rPh>
    <rPh sb="251" eb="253">
      <t>ゲンショウ</t>
    </rPh>
    <rPh sb="253" eb="255">
      <t>ケイコウ</t>
    </rPh>
    <rPh sb="260" eb="262">
      <t>イッソウ</t>
    </rPh>
    <rPh sb="263" eb="265">
      <t>ケイヒ</t>
    </rPh>
    <rPh sb="265" eb="267">
      <t>サクゲン</t>
    </rPh>
    <rPh sb="268" eb="269">
      <t>ハカ</t>
    </rPh>
    <rPh sb="270" eb="272">
      <t>ヒツヨウ</t>
    </rPh>
    <rPh sb="328" eb="331">
      <t>シヨウリョウ</t>
    </rPh>
    <rPh sb="332" eb="334">
      <t>ゲンショウ</t>
    </rPh>
    <rPh sb="334" eb="335">
      <t>トウ</t>
    </rPh>
    <rPh sb="345" eb="346">
      <t>サ</t>
    </rPh>
    <rPh sb="388" eb="390">
      <t>カイゼン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</si>
</sst>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0.98</c:v>
                </c:pt>
                <c:pt idx="1">
                  <c:v>0.97</c:v>
                </c:pt>
                <c:pt idx="2">
                  <c:v>0.8</c:v>
                </c:pt>
                <c:pt idx="3">
                  <c:v>0.99</c:v>
                </c:pt>
                <c:pt idx="4">
                  <c:v>1.23</c:v>
                </c:pt>
              </c:numCache>
            </c:numRef>
          </c:val>
          <c:extLst>
            <c:ext xmlns:c16="http://schemas.microsoft.com/office/drawing/2014/chart" uri="{C3380CC4-5D6E-409C-BE32-E72D297353CC}">
              <c16:uniqueId val="{00000000-192A-483A-8166-819D1EBA3185}"/>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0.42</c:v>
                </c:pt>
                <c:pt idx="1">
                  <c:v>0.67</c:v>
                </c:pt>
                <c:pt idx="2">
                  <c:v>0.52</c:v>
                </c:pt>
                <c:pt idx="3">
                  <c:v>0.46</c:v>
                </c:pt>
                <c:pt idx="4">
                  <c:v>0.43</c:v>
                </c:pt>
              </c:numCache>
            </c:numRef>
          </c:val>
          <c:smooth val="0"/>
          <c:extLst>
            <c:ext xmlns:c16="http://schemas.microsoft.com/office/drawing/2014/chart" uri="{C3380CC4-5D6E-409C-BE32-E72D297353CC}">
              <c16:uniqueId val="{00000001-192A-483A-8166-819D1EBA3185}"/>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46.72</c:v>
                </c:pt>
                <c:pt idx="1">
                  <c:v>48.26</c:v>
                </c:pt>
                <c:pt idx="2">
                  <c:v>48.84</c:v>
                </c:pt>
                <c:pt idx="3">
                  <c:v>43.58</c:v>
                </c:pt>
                <c:pt idx="4">
                  <c:v>40.86</c:v>
                </c:pt>
              </c:numCache>
            </c:numRef>
          </c:val>
          <c:extLst>
            <c:ext xmlns:c16="http://schemas.microsoft.com/office/drawing/2014/chart" uri="{C3380CC4-5D6E-409C-BE32-E72D297353CC}">
              <c16:uniqueId val="{00000000-60F1-498F-B3EE-AB43DB6E4ECF}"/>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48.71</c:v>
                </c:pt>
                <c:pt idx="1">
                  <c:v>50.04</c:v>
                </c:pt>
                <c:pt idx="2">
                  <c:v>47.18</c:v>
                </c:pt>
                <c:pt idx="3">
                  <c:v>45.73</c:v>
                </c:pt>
                <c:pt idx="4">
                  <c:v>49.01</c:v>
                </c:pt>
              </c:numCache>
            </c:numRef>
          </c:val>
          <c:smooth val="0"/>
          <c:extLst>
            <c:ext xmlns:c16="http://schemas.microsoft.com/office/drawing/2014/chart" uri="{C3380CC4-5D6E-409C-BE32-E72D297353CC}">
              <c16:uniqueId val="{00000001-60F1-498F-B3EE-AB43DB6E4ECF}"/>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80.09</c:v>
                </c:pt>
                <c:pt idx="1">
                  <c:v>74</c:v>
                </c:pt>
                <c:pt idx="2">
                  <c:v>74.33</c:v>
                </c:pt>
                <c:pt idx="3">
                  <c:v>79.95</c:v>
                </c:pt>
                <c:pt idx="4">
                  <c:v>83.79</c:v>
                </c:pt>
              </c:numCache>
            </c:numRef>
          </c:val>
          <c:extLst>
            <c:ext xmlns:c16="http://schemas.microsoft.com/office/drawing/2014/chart" uri="{C3380CC4-5D6E-409C-BE32-E72D297353CC}">
              <c16:uniqueId val="{00000000-2A2A-4C54-999F-A63E9051D580}"/>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85.87</c:v>
                </c:pt>
                <c:pt idx="1">
                  <c:v>83.83</c:v>
                </c:pt>
                <c:pt idx="2">
                  <c:v>80.209999999999994</c:v>
                </c:pt>
                <c:pt idx="3">
                  <c:v>80.25</c:v>
                </c:pt>
                <c:pt idx="4">
                  <c:v>76.569999999999993</c:v>
                </c:pt>
              </c:numCache>
            </c:numRef>
          </c:val>
          <c:smooth val="0"/>
          <c:extLst>
            <c:ext xmlns:c16="http://schemas.microsoft.com/office/drawing/2014/chart" uri="{C3380CC4-5D6E-409C-BE32-E72D297353CC}">
              <c16:uniqueId val="{00000001-2A2A-4C54-999F-A63E9051D580}"/>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110.05</c:v>
                </c:pt>
                <c:pt idx="1">
                  <c:v>110.05</c:v>
                </c:pt>
                <c:pt idx="2">
                  <c:v>113.26</c:v>
                </c:pt>
                <c:pt idx="3">
                  <c:v>109.36</c:v>
                </c:pt>
                <c:pt idx="4">
                  <c:v>105.15</c:v>
                </c:pt>
              </c:numCache>
            </c:numRef>
          </c:val>
          <c:extLst>
            <c:ext xmlns:c16="http://schemas.microsoft.com/office/drawing/2014/chart" uri="{C3380CC4-5D6E-409C-BE32-E72D297353CC}">
              <c16:uniqueId val="{00000000-406A-4B5C-AFC9-6D8DF6AA7401}"/>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111.5</c:v>
                </c:pt>
                <c:pt idx="1">
                  <c:v>111.79</c:v>
                </c:pt>
                <c:pt idx="2">
                  <c:v>111.37</c:v>
                </c:pt>
                <c:pt idx="3">
                  <c:v>109.77</c:v>
                </c:pt>
                <c:pt idx="4">
                  <c:v>105.45</c:v>
                </c:pt>
              </c:numCache>
            </c:numRef>
          </c:val>
          <c:smooth val="0"/>
          <c:extLst>
            <c:ext xmlns:c16="http://schemas.microsoft.com/office/drawing/2014/chart" uri="{C3380CC4-5D6E-409C-BE32-E72D297353CC}">
              <c16:uniqueId val="{00000001-406A-4B5C-AFC9-6D8DF6AA7401}"/>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58.33</c:v>
                </c:pt>
                <c:pt idx="1">
                  <c:v>59</c:v>
                </c:pt>
                <c:pt idx="2">
                  <c:v>59.47</c:v>
                </c:pt>
                <c:pt idx="3">
                  <c:v>60.2</c:v>
                </c:pt>
                <c:pt idx="4">
                  <c:v>60.84</c:v>
                </c:pt>
              </c:numCache>
            </c:numRef>
          </c:val>
          <c:extLst>
            <c:ext xmlns:c16="http://schemas.microsoft.com/office/drawing/2014/chart" uri="{C3380CC4-5D6E-409C-BE32-E72D297353CC}">
              <c16:uniqueId val="{00000000-8136-45B8-9302-2DFAD0D4F988}"/>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43.52</c:v>
                </c:pt>
                <c:pt idx="1">
                  <c:v>43.96</c:v>
                </c:pt>
                <c:pt idx="2">
                  <c:v>45.8</c:v>
                </c:pt>
                <c:pt idx="3">
                  <c:v>46.28</c:v>
                </c:pt>
                <c:pt idx="4">
                  <c:v>49.34</c:v>
                </c:pt>
              </c:numCache>
            </c:numRef>
          </c:val>
          <c:smooth val="0"/>
          <c:extLst>
            <c:ext xmlns:c16="http://schemas.microsoft.com/office/drawing/2014/chart" uri="{C3380CC4-5D6E-409C-BE32-E72D297353CC}">
              <c16:uniqueId val="{00000001-8136-45B8-9302-2DFAD0D4F988}"/>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11.75</c:v>
                </c:pt>
                <c:pt idx="1">
                  <c:v>11.13</c:v>
                </c:pt>
                <c:pt idx="2">
                  <c:v>7.42</c:v>
                </c:pt>
                <c:pt idx="3">
                  <c:v>10.62</c:v>
                </c:pt>
                <c:pt idx="4">
                  <c:v>17.64</c:v>
                </c:pt>
              </c:numCache>
            </c:numRef>
          </c:val>
          <c:extLst>
            <c:ext xmlns:c16="http://schemas.microsoft.com/office/drawing/2014/chart" uri="{C3380CC4-5D6E-409C-BE32-E72D297353CC}">
              <c16:uniqueId val="{00000000-A933-4C40-AC7E-C5829D65EB4B}"/>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12.35</c:v>
                </c:pt>
                <c:pt idx="1">
                  <c:v>11.91</c:v>
                </c:pt>
                <c:pt idx="2">
                  <c:v>20.02</c:v>
                </c:pt>
                <c:pt idx="3">
                  <c:v>18.03</c:v>
                </c:pt>
                <c:pt idx="4">
                  <c:v>22.75</c:v>
                </c:pt>
              </c:numCache>
            </c:numRef>
          </c:val>
          <c:smooth val="0"/>
          <c:extLst>
            <c:ext xmlns:c16="http://schemas.microsoft.com/office/drawing/2014/chart" uri="{C3380CC4-5D6E-409C-BE32-E72D297353CC}">
              <c16:uniqueId val="{00000001-A933-4C40-AC7E-C5829D65EB4B}"/>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C8A-427B-935A-31BA417D11CA}"/>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7.41</c:v>
                </c:pt>
                <c:pt idx="1">
                  <c:v>4.03</c:v>
                </c:pt>
                <c:pt idx="2">
                  <c:v>3.02</c:v>
                </c:pt>
                <c:pt idx="3">
                  <c:v>4.96</c:v>
                </c:pt>
                <c:pt idx="4">
                  <c:v>29.38</c:v>
                </c:pt>
              </c:numCache>
            </c:numRef>
          </c:val>
          <c:smooth val="0"/>
          <c:extLst>
            <c:ext xmlns:c16="http://schemas.microsoft.com/office/drawing/2014/chart" uri="{C3380CC4-5D6E-409C-BE32-E72D297353CC}">
              <c16:uniqueId val="{00000001-5C8A-427B-935A-31BA417D11CA}"/>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835.85</c:v>
                </c:pt>
                <c:pt idx="1">
                  <c:v>646.49</c:v>
                </c:pt>
                <c:pt idx="2">
                  <c:v>533.82000000000005</c:v>
                </c:pt>
                <c:pt idx="3">
                  <c:v>596.77</c:v>
                </c:pt>
                <c:pt idx="4">
                  <c:v>567.86</c:v>
                </c:pt>
              </c:numCache>
            </c:numRef>
          </c:val>
          <c:extLst>
            <c:ext xmlns:c16="http://schemas.microsoft.com/office/drawing/2014/chart" uri="{C3380CC4-5D6E-409C-BE32-E72D297353CC}">
              <c16:uniqueId val="{00000000-5510-46AE-B79F-C83473296C5E}"/>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515.9</c:v>
                </c:pt>
                <c:pt idx="1">
                  <c:v>548.71</c:v>
                </c:pt>
                <c:pt idx="2">
                  <c:v>533.21</c:v>
                </c:pt>
                <c:pt idx="3">
                  <c:v>563.05999999999995</c:v>
                </c:pt>
                <c:pt idx="4">
                  <c:v>413.82</c:v>
                </c:pt>
              </c:numCache>
            </c:numRef>
          </c:val>
          <c:smooth val="0"/>
          <c:extLst>
            <c:ext xmlns:c16="http://schemas.microsoft.com/office/drawing/2014/chart" uri="{C3380CC4-5D6E-409C-BE32-E72D297353CC}">
              <c16:uniqueId val="{00000001-5510-46AE-B79F-C83473296C5E}"/>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394.44</c:v>
                </c:pt>
                <c:pt idx="1">
                  <c:v>388.16</c:v>
                </c:pt>
                <c:pt idx="2">
                  <c:v>350.36</c:v>
                </c:pt>
                <c:pt idx="3">
                  <c:v>328.49</c:v>
                </c:pt>
                <c:pt idx="4">
                  <c:v>295.36</c:v>
                </c:pt>
              </c:numCache>
            </c:numRef>
          </c:val>
          <c:extLst>
            <c:ext xmlns:c16="http://schemas.microsoft.com/office/drawing/2014/chart" uri="{C3380CC4-5D6E-409C-BE32-E72D297353CC}">
              <c16:uniqueId val="{00000000-F01C-45A4-8A6D-DD900F25AA0F}"/>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771.33</c:v>
                </c:pt>
                <c:pt idx="1">
                  <c:v>669.22</c:v>
                </c:pt>
                <c:pt idx="2">
                  <c:v>634.09</c:v>
                </c:pt>
                <c:pt idx="3">
                  <c:v>651.9</c:v>
                </c:pt>
                <c:pt idx="4">
                  <c:v>698.55</c:v>
                </c:pt>
              </c:numCache>
            </c:numRef>
          </c:val>
          <c:smooth val="0"/>
          <c:extLst>
            <c:ext xmlns:c16="http://schemas.microsoft.com/office/drawing/2014/chart" uri="{C3380CC4-5D6E-409C-BE32-E72D297353CC}">
              <c16:uniqueId val="{00000001-F01C-45A4-8A6D-DD900F25AA0F}"/>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102.16</c:v>
                </c:pt>
                <c:pt idx="1">
                  <c:v>101.94</c:v>
                </c:pt>
                <c:pt idx="2">
                  <c:v>105.79</c:v>
                </c:pt>
                <c:pt idx="3">
                  <c:v>102.04</c:v>
                </c:pt>
                <c:pt idx="4">
                  <c:v>97.43</c:v>
                </c:pt>
              </c:numCache>
            </c:numRef>
          </c:val>
          <c:extLst>
            <c:ext xmlns:c16="http://schemas.microsoft.com/office/drawing/2014/chart" uri="{C3380CC4-5D6E-409C-BE32-E72D297353CC}">
              <c16:uniqueId val="{00000000-1F80-4A6B-8ADD-2775F066544A}"/>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69.099999999999994</c:v>
                </c:pt>
                <c:pt idx="1">
                  <c:v>73.34</c:v>
                </c:pt>
                <c:pt idx="2">
                  <c:v>76.739999999999995</c:v>
                </c:pt>
                <c:pt idx="3">
                  <c:v>75.28</c:v>
                </c:pt>
                <c:pt idx="4">
                  <c:v>73.7</c:v>
                </c:pt>
              </c:numCache>
            </c:numRef>
          </c:val>
          <c:smooth val="0"/>
          <c:extLst>
            <c:ext xmlns:c16="http://schemas.microsoft.com/office/drawing/2014/chart" uri="{C3380CC4-5D6E-409C-BE32-E72D297353CC}">
              <c16:uniqueId val="{00000001-1F80-4A6B-8ADD-2775F066544A}"/>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159.74</c:v>
                </c:pt>
                <c:pt idx="1">
                  <c:v>160.16</c:v>
                </c:pt>
                <c:pt idx="2">
                  <c:v>154.5</c:v>
                </c:pt>
                <c:pt idx="3">
                  <c:v>160.63999999999999</c:v>
                </c:pt>
                <c:pt idx="4">
                  <c:v>168.52</c:v>
                </c:pt>
              </c:numCache>
            </c:numRef>
          </c:val>
          <c:extLst>
            <c:ext xmlns:c16="http://schemas.microsoft.com/office/drawing/2014/chart" uri="{C3380CC4-5D6E-409C-BE32-E72D297353CC}">
              <c16:uniqueId val="{00000000-D3B0-4CC6-BBA3-C172F9CD8C23}"/>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297.49</c:v>
                </c:pt>
                <c:pt idx="1">
                  <c:v>261.75</c:v>
                </c:pt>
                <c:pt idx="2">
                  <c:v>252.45</c:v>
                </c:pt>
                <c:pt idx="3">
                  <c:v>255.35</c:v>
                </c:pt>
                <c:pt idx="4">
                  <c:v>261.02</c:v>
                </c:pt>
              </c:numCache>
            </c:numRef>
          </c:val>
          <c:smooth val="0"/>
          <c:extLst>
            <c:ext xmlns:c16="http://schemas.microsoft.com/office/drawing/2014/chart" uri="{C3380CC4-5D6E-409C-BE32-E72D297353CC}">
              <c16:uniqueId val="{00000001-D3B0-4CC6-BBA3-C172F9CD8C23}"/>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【102.72】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【28.47】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【244.67】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【989.92】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【68.67】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【40.79】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【15.98】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【0.44】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60" zoomScaleNormal="60" workbookViewId="0"/>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2">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2">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85" t="str">
        <f>データ!H6</f>
        <v>群馬県　中之条町</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2">
      <c r="A8" s="2"/>
      <c r="B8" s="80" t="str">
        <f>データ!$I$6</f>
        <v>法適用</v>
      </c>
      <c r="C8" s="81"/>
      <c r="D8" s="81"/>
      <c r="E8" s="81"/>
      <c r="F8" s="81"/>
      <c r="G8" s="81"/>
      <c r="H8" s="81"/>
      <c r="I8" s="80" t="str">
        <f>データ!$J$6</f>
        <v>水道事業</v>
      </c>
      <c r="J8" s="81"/>
      <c r="K8" s="81"/>
      <c r="L8" s="81"/>
      <c r="M8" s="81"/>
      <c r="N8" s="81"/>
      <c r="O8" s="82"/>
      <c r="P8" s="83" t="str">
        <f>データ!$K$6</f>
        <v>簡易水道事業</v>
      </c>
      <c r="Q8" s="83"/>
      <c r="R8" s="83"/>
      <c r="S8" s="83"/>
      <c r="T8" s="83"/>
      <c r="U8" s="83"/>
      <c r="V8" s="83"/>
      <c r="W8" s="83" t="str">
        <f>データ!$L$6</f>
        <v>C3</v>
      </c>
      <c r="X8" s="83"/>
      <c r="Y8" s="83"/>
      <c r="Z8" s="83"/>
      <c r="AA8" s="83"/>
      <c r="AB8" s="83"/>
      <c r="AC8" s="83"/>
      <c r="AD8" s="83" t="str">
        <f>データ!$M$6</f>
        <v>非設置</v>
      </c>
      <c r="AE8" s="83"/>
      <c r="AF8" s="83"/>
      <c r="AG8" s="83"/>
      <c r="AH8" s="83"/>
      <c r="AI8" s="83"/>
      <c r="AJ8" s="83"/>
      <c r="AK8" s="4"/>
      <c r="AL8" s="71">
        <f>データ!$R$6</f>
        <v>15782</v>
      </c>
      <c r="AM8" s="71"/>
      <c r="AN8" s="71"/>
      <c r="AO8" s="71"/>
      <c r="AP8" s="71"/>
      <c r="AQ8" s="71"/>
      <c r="AR8" s="71"/>
      <c r="AS8" s="71"/>
      <c r="AT8" s="67">
        <f>データ!$S$6</f>
        <v>439.28</v>
      </c>
      <c r="AU8" s="68"/>
      <c r="AV8" s="68"/>
      <c r="AW8" s="68"/>
      <c r="AX8" s="68"/>
      <c r="AY8" s="68"/>
      <c r="AZ8" s="68"/>
      <c r="BA8" s="68"/>
      <c r="BB8" s="70">
        <f>データ!$T$6</f>
        <v>35.93</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2">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2">
      <c r="A10" s="2"/>
      <c r="B10" s="67" t="str">
        <f>データ!$N$6</f>
        <v>-</v>
      </c>
      <c r="C10" s="68"/>
      <c r="D10" s="68"/>
      <c r="E10" s="68"/>
      <c r="F10" s="68"/>
      <c r="G10" s="68"/>
      <c r="H10" s="68"/>
      <c r="I10" s="67">
        <f>データ!$O$6</f>
        <v>82.86</v>
      </c>
      <c r="J10" s="68"/>
      <c r="K10" s="68"/>
      <c r="L10" s="68"/>
      <c r="M10" s="68"/>
      <c r="N10" s="68"/>
      <c r="O10" s="69"/>
      <c r="P10" s="70">
        <f>データ!$P$6</f>
        <v>18.18</v>
      </c>
      <c r="Q10" s="70"/>
      <c r="R10" s="70"/>
      <c r="S10" s="70"/>
      <c r="T10" s="70"/>
      <c r="U10" s="70"/>
      <c r="V10" s="70"/>
      <c r="W10" s="71">
        <f>データ!$Q$6</f>
        <v>3074</v>
      </c>
      <c r="X10" s="71"/>
      <c r="Y10" s="71"/>
      <c r="Z10" s="71"/>
      <c r="AA10" s="71"/>
      <c r="AB10" s="71"/>
      <c r="AC10" s="71"/>
      <c r="AD10" s="2"/>
      <c r="AE10" s="2"/>
      <c r="AF10" s="2"/>
      <c r="AG10" s="2"/>
      <c r="AH10" s="4"/>
      <c r="AI10" s="4"/>
      <c r="AJ10" s="4"/>
      <c r="AK10" s="4"/>
      <c r="AL10" s="71">
        <f>データ!$U$6</f>
        <v>2853</v>
      </c>
      <c r="AM10" s="71"/>
      <c r="AN10" s="71"/>
      <c r="AO10" s="71"/>
      <c r="AP10" s="71"/>
      <c r="AQ10" s="71"/>
      <c r="AR10" s="71"/>
      <c r="AS10" s="71"/>
      <c r="AT10" s="67">
        <f>データ!$V$6</f>
        <v>13.9</v>
      </c>
      <c r="AU10" s="68"/>
      <c r="AV10" s="68"/>
      <c r="AW10" s="68"/>
      <c r="AX10" s="68"/>
      <c r="AY10" s="68"/>
      <c r="AZ10" s="68"/>
      <c r="BA10" s="68"/>
      <c r="BB10" s="70">
        <f>データ!$W$6</f>
        <v>205.25</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2">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2">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2">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113</v>
      </c>
      <c r="BM16" s="52"/>
      <c r="BN16" s="52"/>
      <c r="BO16" s="52"/>
      <c r="BP16" s="52"/>
      <c r="BQ16" s="52"/>
      <c r="BR16" s="52"/>
      <c r="BS16" s="52"/>
      <c r="BT16" s="52"/>
      <c r="BU16" s="52"/>
      <c r="BV16" s="52"/>
      <c r="BW16" s="52"/>
      <c r="BX16" s="52"/>
      <c r="BY16" s="52"/>
      <c r="BZ16" s="53"/>
    </row>
    <row r="17" spans="1:78" ht="13.5" customHeight="1" x14ac:dyDescent="0.2">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2">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2">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2">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2">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2">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2">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2">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2">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2">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2">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2">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2">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2">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2">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2">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2">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2">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2">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2">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2">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2">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2">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2">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2">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2">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2">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2">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2">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2">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2">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111</v>
      </c>
      <c r="BM47" s="52"/>
      <c r="BN47" s="52"/>
      <c r="BO47" s="52"/>
      <c r="BP47" s="52"/>
      <c r="BQ47" s="52"/>
      <c r="BR47" s="52"/>
      <c r="BS47" s="52"/>
      <c r="BT47" s="52"/>
      <c r="BU47" s="52"/>
      <c r="BV47" s="52"/>
      <c r="BW47" s="52"/>
      <c r="BX47" s="52"/>
      <c r="BY47" s="52"/>
      <c r="BZ47" s="53"/>
    </row>
    <row r="48" spans="1:78" ht="13.5" customHeight="1" x14ac:dyDescent="0.2">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2">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2">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2">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2">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2">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2">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2">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2">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2">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2">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2">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2">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2">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2">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2">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2">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2">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112</v>
      </c>
      <c r="BM66" s="52"/>
      <c r="BN66" s="52"/>
      <c r="BO66" s="52"/>
      <c r="BP66" s="52"/>
      <c r="BQ66" s="52"/>
      <c r="BR66" s="52"/>
      <c r="BS66" s="52"/>
      <c r="BT66" s="52"/>
      <c r="BU66" s="52"/>
      <c r="BV66" s="52"/>
      <c r="BW66" s="52"/>
      <c r="BX66" s="52"/>
      <c r="BY66" s="52"/>
      <c r="BZ66" s="53"/>
    </row>
    <row r="67" spans="1:78" ht="13.5" customHeight="1" x14ac:dyDescent="0.2">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2">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2">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2">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2">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2">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2">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2">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2">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2">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2">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2">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2">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2">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2">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2">
      <c r="C83" s="26"/>
    </row>
    <row r="84" spans="1:78" hidden="1" x14ac:dyDescent="0.2">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2">
      <c r="B85" s="27"/>
      <c r="C85" s="27"/>
      <c r="D85" s="27"/>
      <c r="E85" s="27" t="str">
        <f>データ!AH6</f>
        <v>【102.72】</v>
      </c>
      <c r="F85" s="27" t="str">
        <f>データ!AS6</f>
        <v>【28.47】</v>
      </c>
      <c r="G85" s="27" t="str">
        <f>データ!BD6</f>
        <v>【244.67】</v>
      </c>
      <c r="H85" s="27" t="str">
        <f>データ!BO6</f>
        <v>【989.92】</v>
      </c>
      <c r="I85" s="27" t="str">
        <f>データ!BZ6</f>
        <v>【68.67】</v>
      </c>
      <c r="J85" s="27" t="str">
        <f>データ!CK6</f>
        <v>【264.82】</v>
      </c>
      <c r="K85" s="27" t="str">
        <f>データ!CV6</f>
        <v>【51.13】</v>
      </c>
      <c r="L85" s="27" t="str">
        <f>データ!DG6</f>
        <v>【76.64】</v>
      </c>
      <c r="M85" s="27" t="str">
        <f>データ!DR6</f>
        <v>【40.79】</v>
      </c>
      <c r="N85" s="27" t="str">
        <f>データ!EC6</f>
        <v>【15.98】</v>
      </c>
      <c r="O85" s="27" t="str">
        <f>データ!EN6</f>
        <v>【0.44】</v>
      </c>
    </row>
  </sheetData>
  <sheetProtection algorithmName="SHA-512" hashValue="nxICg98ROwbaXdMOFa1WUpOLup/NYV1wJl05vavekA/o1FZxwmSrBgLLHmB2vrQGLXI/BQXa+0VV2BR/KqJ8Tg==" saltValue="IqV+jR3oqx83iaNPM4prig=="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 x14ac:dyDescent="0.2"/>
  <cols>
    <col min="2" max="144" width="11.90625" customWidth="1"/>
  </cols>
  <sheetData>
    <row r="1" spans="1:144" x14ac:dyDescent="0.2">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2">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2">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2">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2">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2">
      <c r="A6" s="29" t="s">
        <v>92</v>
      </c>
      <c r="B6" s="34">
        <f>B7</f>
        <v>2019</v>
      </c>
      <c r="C6" s="34">
        <f t="shared" ref="C6:W6" si="3">C7</f>
        <v>104213</v>
      </c>
      <c r="D6" s="34">
        <f t="shared" si="3"/>
        <v>46</v>
      </c>
      <c r="E6" s="34">
        <f t="shared" si="3"/>
        <v>1</v>
      </c>
      <c r="F6" s="34">
        <f t="shared" si="3"/>
        <v>0</v>
      </c>
      <c r="G6" s="34">
        <f t="shared" si="3"/>
        <v>5</v>
      </c>
      <c r="H6" s="34" t="str">
        <f t="shared" si="3"/>
        <v>群馬県　中之条町</v>
      </c>
      <c r="I6" s="34" t="str">
        <f t="shared" si="3"/>
        <v>法適用</v>
      </c>
      <c r="J6" s="34" t="str">
        <f t="shared" si="3"/>
        <v>水道事業</v>
      </c>
      <c r="K6" s="34" t="str">
        <f t="shared" si="3"/>
        <v>簡易水道事業</v>
      </c>
      <c r="L6" s="34" t="str">
        <f t="shared" si="3"/>
        <v>C3</v>
      </c>
      <c r="M6" s="34" t="str">
        <f t="shared" si="3"/>
        <v>非設置</v>
      </c>
      <c r="N6" s="35" t="str">
        <f t="shared" si="3"/>
        <v>-</v>
      </c>
      <c r="O6" s="35">
        <f t="shared" si="3"/>
        <v>82.86</v>
      </c>
      <c r="P6" s="35">
        <f t="shared" si="3"/>
        <v>18.18</v>
      </c>
      <c r="Q6" s="35">
        <f t="shared" si="3"/>
        <v>3074</v>
      </c>
      <c r="R6" s="35">
        <f t="shared" si="3"/>
        <v>15782</v>
      </c>
      <c r="S6" s="35">
        <f t="shared" si="3"/>
        <v>439.28</v>
      </c>
      <c r="T6" s="35">
        <f t="shared" si="3"/>
        <v>35.93</v>
      </c>
      <c r="U6" s="35">
        <f t="shared" si="3"/>
        <v>2853</v>
      </c>
      <c r="V6" s="35">
        <f t="shared" si="3"/>
        <v>13.9</v>
      </c>
      <c r="W6" s="35">
        <f t="shared" si="3"/>
        <v>205.25</v>
      </c>
      <c r="X6" s="36">
        <f>IF(X7="",NA(),X7)</f>
        <v>110.05</v>
      </c>
      <c r="Y6" s="36">
        <f t="shared" ref="Y6:AG6" si="4">IF(Y7="",NA(),Y7)</f>
        <v>110.05</v>
      </c>
      <c r="Z6" s="36">
        <f t="shared" si="4"/>
        <v>113.26</v>
      </c>
      <c r="AA6" s="36">
        <f t="shared" si="4"/>
        <v>109.36</v>
      </c>
      <c r="AB6" s="36">
        <f t="shared" si="4"/>
        <v>105.15</v>
      </c>
      <c r="AC6" s="36">
        <f t="shared" si="4"/>
        <v>111.5</v>
      </c>
      <c r="AD6" s="36">
        <f t="shared" si="4"/>
        <v>111.79</v>
      </c>
      <c r="AE6" s="36">
        <f t="shared" si="4"/>
        <v>111.37</v>
      </c>
      <c r="AF6" s="36">
        <f t="shared" si="4"/>
        <v>109.77</v>
      </c>
      <c r="AG6" s="36">
        <f t="shared" si="4"/>
        <v>105.45</v>
      </c>
      <c r="AH6" s="35" t="str">
        <f>IF(AH7="","",IF(AH7="-","【-】","【"&amp;SUBSTITUTE(TEXT(AH7,"#,##0.00"),"-","△")&amp;"】"))</f>
        <v>【102.72】</v>
      </c>
      <c r="AI6" s="35">
        <f>IF(AI7="",NA(),AI7)</f>
        <v>0</v>
      </c>
      <c r="AJ6" s="35">
        <f t="shared" ref="AJ6:AR6" si="5">IF(AJ7="",NA(),AJ7)</f>
        <v>0</v>
      </c>
      <c r="AK6" s="35">
        <f t="shared" si="5"/>
        <v>0</v>
      </c>
      <c r="AL6" s="35">
        <f t="shared" si="5"/>
        <v>0</v>
      </c>
      <c r="AM6" s="35">
        <f t="shared" si="5"/>
        <v>0</v>
      </c>
      <c r="AN6" s="36">
        <f t="shared" si="5"/>
        <v>7.41</v>
      </c>
      <c r="AO6" s="36">
        <f t="shared" si="5"/>
        <v>4.03</v>
      </c>
      <c r="AP6" s="36">
        <f t="shared" si="5"/>
        <v>3.02</v>
      </c>
      <c r="AQ6" s="36">
        <f t="shared" si="5"/>
        <v>4.96</v>
      </c>
      <c r="AR6" s="36">
        <f t="shared" si="5"/>
        <v>29.38</v>
      </c>
      <c r="AS6" s="35" t="str">
        <f>IF(AS7="","",IF(AS7="-","【-】","【"&amp;SUBSTITUTE(TEXT(AS7,"#,##0.00"),"-","△")&amp;"】"))</f>
        <v>【28.47】</v>
      </c>
      <c r="AT6" s="36">
        <f>IF(AT7="",NA(),AT7)</f>
        <v>835.85</v>
      </c>
      <c r="AU6" s="36">
        <f t="shared" ref="AU6:BC6" si="6">IF(AU7="",NA(),AU7)</f>
        <v>646.49</v>
      </c>
      <c r="AV6" s="36">
        <f t="shared" si="6"/>
        <v>533.82000000000005</v>
      </c>
      <c r="AW6" s="36">
        <f t="shared" si="6"/>
        <v>596.77</v>
      </c>
      <c r="AX6" s="36">
        <f t="shared" si="6"/>
        <v>567.86</v>
      </c>
      <c r="AY6" s="36">
        <f t="shared" si="6"/>
        <v>515.9</v>
      </c>
      <c r="AZ6" s="36">
        <f t="shared" si="6"/>
        <v>548.71</v>
      </c>
      <c r="BA6" s="36">
        <f t="shared" si="6"/>
        <v>533.21</v>
      </c>
      <c r="BB6" s="36">
        <f t="shared" si="6"/>
        <v>563.05999999999995</v>
      </c>
      <c r="BC6" s="36">
        <f t="shared" si="6"/>
        <v>413.82</v>
      </c>
      <c r="BD6" s="35" t="str">
        <f>IF(BD7="","",IF(BD7="-","【-】","【"&amp;SUBSTITUTE(TEXT(BD7,"#,##0.00"),"-","△")&amp;"】"))</f>
        <v>【244.67】</v>
      </c>
      <c r="BE6" s="36">
        <f>IF(BE7="",NA(),BE7)</f>
        <v>394.44</v>
      </c>
      <c r="BF6" s="36">
        <f t="shared" ref="BF6:BN6" si="7">IF(BF7="",NA(),BF7)</f>
        <v>388.16</v>
      </c>
      <c r="BG6" s="36">
        <f t="shared" si="7"/>
        <v>350.36</v>
      </c>
      <c r="BH6" s="36">
        <f t="shared" si="7"/>
        <v>328.49</v>
      </c>
      <c r="BI6" s="36">
        <f t="shared" si="7"/>
        <v>295.36</v>
      </c>
      <c r="BJ6" s="36">
        <f t="shared" si="7"/>
        <v>771.33</v>
      </c>
      <c r="BK6" s="36">
        <f t="shared" si="7"/>
        <v>669.22</v>
      </c>
      <c r="BL6" s="36">
        <f t="shared" si="7"/>
        <v>634.09</v>
      </c>
      <c r="BM6" s="36">
        <f t="shared" si="7"/>
        <v>651.9</v>
      </c>
      <c r="BN6" s="36">
        <f t="shared" si="7"/>
        <v>698.55</v>
      </c>
      <c r="BO6" s="35" t="str">
        <f>IF(BO7="","",IF(BO7="-","【-】","【"&amp;SUBSTITUTE(TEXT(BO7,"#,##0.00"),"-","△")&amp;"】"))</f>
        <v>【989.92】</v>
      </c>
      <c r="BP6" s="36">
        <f>IF(BP7="",NA(),BP7)</f>
        <v>102.16</v>
      </c>
      <c r="BQ6" s="36">
        <f t="shared" ref="BQ6:BY6" si="8">IF(BQ7="",NA(),BQ7)</f>
        <v>101.94</v>
      </c>
      <c r="BR6" s="36">
        <f t="shared" si="8"/>
        <v>105.79</v>
      </c>
      <c r="BS6" s="36">
        <f t="shared" si="8"/>
        <v>102.04</v>
      </c>
      <c r="BT6" s="36">
        <f t="shared" si="8"/>
        <v>97.43</v>
      </c>
      <c r="BU6" s="36">
        <f t="shared" si="8"/>
        <v>69.099999999999994</v>
      </c>
      <c r="BV6" s="36">
        <f t="shared" si="8"/>
        <v>73.34</v>
      </c>
      <c r="BW6" s="36">
        <f t="shared" si="8"/>
        <v>76.739999999999995</v>
      </c>
      <c r="BX6" s="36">
        <f t="shared" si="8"/>
        <v>75.28</v>
      </c>
      <c r="BY6" s="36">
        <f t="shared" si="8"/>
        <v>73.7</v>
      </c>
      <c r="BZ6" s="35" t="str">
        <f>IF(BZ7="","",IF(BZ7="-","【-】","【"&amp;SUBSTITUTE(TEXT(BZ7,"#,##0.00"),"-","△")&amp;"】"))</f>
        <v>【68.67】</v>
      </c>
      <c r="CA6" s="36">
        <f>IF(CA7="",NA(),CA7)</f>
        <v>159.74</v>
      </c>
      <c r="CB6" s="36">
        <f t="shared" ref="CB6:CJ6" si="9">IF(CB7="",NA(),CB7)</f>
        <v>160.16</v>
      </c>
      <c r="CC6" s="36">
        <f t="shared" si="9"/>
        <v>154.5</v>
      </c>
      <c r="CD6" s="36">
        <f t="shared" si="9"/>
        <v>160.63999999999999</v>
      </c>
      <c r="CE6" s="36">
        <f t="shared" si="9"/>
        <v>168.52</v>
      </c>
      <c r="CF6" s="36">
        <f t="shared" si="9"/>
        <v>297.49</v>
      </c>
      <c r="CG6" s="36">
        <f t="shared" si="9"/>
        <v>261.75</v>
      </c>
      <c r="CH6" s="36">
        <f t="shared" si="9"/>
        <v>252.45</v>
      </c>
      <c r="CI6" s="36">
        <f t="shared" si="9"/>
        <v>255.35</v>
      </c>
      <c r="CJ6" s="36">
        <f t="shared" si="9"/>
        <v>261.02</v>
      </c>
      <c r="CK6" s="35" t="str">
        <f>IF(CK7="","",IF(CK7="-","【-】","【"&amp;SUBSTITUTE(TEXT(CK7,"#,##0.00"),"-","△")&amp;"】"))</f>
        <v>【264.82】</v>
      </c>
      <c r="CL6" s="36">
        <f>IF(CL7="",NA(),CL7)</f>
        <v>46.72</v>
      </c>
      <c r="CM6" s="36">
        <f t="shared" ref="CM6:CU6" si="10">IF(CM7="",NA(),CM7)</f>
        <v>48.26</v>
      </c>
      <c r="CN6" s="36">
        <f t="shared" si="10"/>
        <v>48.84</v>
      </c>
      <c r="CO6" s="36">
        <f t="shared" si="10"/>
        <v>43.58</v>
      </c>
      <c r="CP6" s="36">
        <f t="shared" si="10"/>
        <v>40.86</v>
      </c>
      <c r="CQ6" s="36">
        <f t="shared" si="10"/>
        <v>48.71</v>
      </c>
      <c r="CR6" s="36">
        <f t="shared" si="10"/>
        <v>50.04</v>
      </c>
      <c r="CS6" s="36">
        <f t="shared" si="10"/>
        <v>47.18</v>
      </c>
      <c r="CT6" s="36">
        <f t="shared" si="10"/>
        <v>45.73</v>
      </c>
      <c r="CU6" s="36">
        <f t="shared" si="10"/>
        <v>49.01</v>
      </c>
      <c r="CV6" s="35" t="str">
        <f>IF(CV7="","",IF(CV7="-","【-】","【"&amp;SUBSTITUTE(TEXT(CV7,"#,##0.00"),"-","△")&amp;"】"))</f>
        <v>【51.13】</v>
      </c>
      <c r="CW6" s="36">
        <f>IF(CW7="",NA(),CW7)</f>
        <v>80.09</v>
      </c>
      <c r="CX6" s="36">
        <f t="shared" ref="CX6:DF6" si="11">IF(CX7="",NA(),CX7)</f>
        <v>74</v>
      </c>
      <c r="CY6" s="36">
        <f t="shared" si="11"/>
        <v>74.33</v>
      </c>
      <c r="CZ6" s="36">
        <f t="shared" si="11"/>
        <v>79.95</v>
      </c>
      <c r="DA6" s="36">
        <f t="shared" si="11"/>
        <v>83.79</v>
      </c>
      <c r="DB6" s="36">
        <f t="shared" si="11"/>
        <v>85.87</v>
      </c>
      <c r="DC6" s="36">
        <f t="shared" si="11"/>
        <v>83.83</v>
      </c>
      <c r="DD6" s="36">
        <f t="shared" si="11"/>
        <v>80.209999999999994</v>
      </c>
      <c r="DE6" s="36">
        <f t="shared" si="11"/>
        <v>80.25</v>
      </c>
      <c r="DF6" s="36">
        <f t="shared" si="11"/>
        <v>76.569999999999993</v>
      </c>
      <c r="DG6" s="35" t="str">
        <f>IF(DG7="","",IF(DG7="-","【-】","【"&amp;SUBSTITUTE(TEXT(DG7,"#,##0.00"),"-","△")&amp;"】"))</f>
        <v>【76.64】</v>
      </c>
      <c r="DH6" s="36">
        <f>IF(DH7="",NA(),DH7)</f>
        <v>58.33</v>
      </c>
      <c r="DI6" s="36">
        <f t="shared" ref="DI6:DQ6" si="12">IF(DI7="",NA(),DI7)</f>
        <v>59</v>
      </c>
      <c r="DJ6" s="36">
        <f t="shared" si="12"/>
        <v>59.47</v>
      </c>
      <c r="DK6" s="36">
        <f t="shared" si="12"/>
        <v>60.2</v>
      </c>
      <c r="DL6" s="36">
        <f t="shared" si="12"/>
        <v>60.84</v>
      </c>
      <c r="DM6" s="36">
        <f t="shared" si="12"/>
        <v>43.52</v>
      </c>
      <c r="DN6" s="36">
        <f t="shared" si="12"/>
        <v>43.96</v>
      </c>
      <c r="DO6" s="36">
        <f t="shared" si="12"/>
        <v>45.8</v>
      </c>
      <c r="DP6" s="36">
        <f t="shared" si="12"/>
        <v>46.28</v>
      </c>
      <c r="DQ6" s="36">
        <f t="shared" si="12"/>
        <v>49.34</v>
      </c>
      <c r="DR6" s="35" t="str">
        <f>IF(DR7="","",IF(DR7="-","【-】","【"&amp;SUBSTITUTE(TEXT(DR7,"#,##0.00"),"-","△")&amp;"】"))</f>
        <v>【40.79】</v>
      </c>
      <c r="DS6" s="36">
        <f>IF(DS7="",NA(),DS7)</f>
        <v>11.75</v>
      </c>
      <c r="DT6" s="36">
        <f t="shared" ref="DT6:EB6" si="13">IF(DT7="",NA(),DT7)</f>
        <v>11.13</v>
      </c>
      <c r="DU6" s="36">
        <f t="shared" si="13"/>
        <v>7.42</v>
      </c>
      <c r="DV6" s="36">
        <f t="shared" si="13"/>
        <v>10.62</v>
      </c>
      <c r="DW6" s="36">
        <f t="shared" si="13"/>
        <v>17.64</v>
      </c>
      <c r="DX6" s="36">
        <f t="shared" si="13"/>
        <v>12.35</v>
      </c>
      <c r="DY6" s="36">
        <f t="shared" si="13"/>
        <v>11.91</v>
      </c>
      <c r="DZ6" s="36">
        <f t="shared" si="13"/>
        <v>20.02</v>
      </c>
      <c r="EA6" s="36">
        <f t="shared" si="13"/>
        <v>18.03</v>
      </c>
      <c r="EB6" s="36">
        <f t="shared" si="13"/>
        <v>22.75</v>
      </c>
      <c r="EC6" s="35" t="str">
        <f>IF(EC7="","",IF(EC7="-","【-】","【"&amp;SUBSTITUTE(TEXT(EC7,"#,##0.00"),"-","△")&amp;"】"))</f>
        <v>【15.98】</v>
      </c>
      <c r="ED6" s="36">
        <f>IF(ED7="",NA(),ED7)</f>
        <v>0.98</v>
      </c>
      <c r="EE6" s="36">
        <f t="shared" ref="EE6:EM6" si="14">IF(EE7="",NA(),EE7)</f>
        <v>0.97</v>
      </c>
      <c r="EF6" s="36">
        <f t="shared" si="14"/>
        <v>0.8</v>
      </c>
      <c r="EG6" s="36">
        <f t="shared" si="14"/>
        <v>0.99</v>
      </c>
      <c r="EH6" s="36">
        <f t="shared" si="14"/>
        <v>1.23</v>
      </c>
      <c r="EI6" s="36">
        <f t="shared" si="14"/>
        <v>0.42</v>
      </c>
      <c r="EJ6" s="36">
        <f t="shared" si="14"/>
        <v>0.67</v>
      </c>
      <c r="EK6" s="36">
        <f t="shared" si="14"/>
        <v>0.52</v>
      </c>
      <c r="EL6" s="36">
        <f t="shared" si="14"/>
        <v>0.46</v>
      </c>
      <c r="EM6" s="36">
        <f t="shared" si="14"/>
        <v>0.43</v>
      </c>
      <c r="EN6" s="35" t="str">
        <f>IF(EN7="","",IF(EN7="-","【-】","【"&amp;SUBSTITUTE(TEXT(EN7,"#,##0.00"),"-","△")&amp;"】"))</f>
        <v>【0.44】</v>
      </c>
    </row>
    <row r="7" spans="1:144" s="37" customFormat="1" x14ac:dyDescent="0.2">
      <c r="A7" s="29"/>
      <c r="B7" s="38">
        <v>2019</v>
      </c>
      <c r="C7" s="38">
        <v>104213</v>
      </c>
      <c r="D7" s="38">
        <v>46</v>
      </c>
      <c r="E7" s="38">
        <v>1</v>
      </c>
      <c r="F7" s="38">
        <v>0</v>
      </c>
      <c r="G7" s="38">
        <v>5</v>
      </c>
      <c r="H7" s="38" t="s">
        <v>93</v>
      </c>
      <c r="I7" s="38" t="s">
        <v>94</v>
      </c>
      <c r="J7" s="38" t="s">
        <v>95</v>
      </c>
      <c r="K7" s="38" t="s">
        <v>96</v>
      </c>
      <c r="L7" s="38" t="s">
        <v>97</v>
      </c>
      <c r="M7" s="38" t="s">
        <v>98</v>
      </c>
      <c r="N7" s="39" t="s">
        <v>99</v>
      </c>
      <c r="O7" s="39">
        <v>82.86</v>
      </c>
      <c r="P7" s="39">
        <v>18.18</v>
      </c>
      <c r="Q7" s="39">
        <v>3074</v>
      </c>
      <c r="R7" s="39">
        <v>15782</v>
      </c>
      <c r="S7" s="39">
        <v>439.28</v>
      </c>
      <c r="T7" s="39">
        <v>35.93</v>
      </c>
      <c r="U7" s="39">
        <v>2853</v>
      </c>
      <c r="V7" s="39">
        <v>13.9</v>
      </c>
      <c r="W7" s="39">
        <v>205.25</v>
      </c>
      <c r="X7" s="39">
        <v>110.05</v>
      </c>
      <c r="Y7" s="39">
        <v>110.05</v>
      </c>
      <c r="Z7" s="39">
        <v>113.26</v>
      </c>
      <c r="AA7" s="39">
        <v>109.36</v>
      </c>
      <c r="AB7" s="39">
        <v>105.15</v>
      </c>
      <c r="AC7" s="39">
        <v>111.5</v>
      </c>
      <c r="AD7" s="39">
        <v>111.79</v>
      </c>
      <c r="AE7" s="39">
        <v>111.37</v>
      </c>
      <c r="AF7" s="39">
        <v>109.77</v>
      </c>
      <c r="AG7" s="39">
        <v>105.45</v>
      </c>
      <c r="AH7" s="39">
        <v>102.72</v>
      </c>
      <c r="AI7" s="39">
        <v>0</v>
      </c>
      <c r="AJ7" s="39">
        <v>0</v>
      </c>
      <c r="AK7" s="39">
        <v>0</v>
      </c>
      <c r="AL7" s="39">
        <v>0</v>
      </c>
      <c r="AM7" s="39">
        <v>0</v>
      </c>
      <c r="AN7" s="39">
        <v>7.41</v>
      </c>
      <c r="AO7" s="39">
        <v>4.03</v>
      </c>
      <c r="AP7" s="39">
        <v>3.02</v>
      </c>
      <c r="AQ7" s="39">
        <v>4.96</v>
      </c>
      <c r="AR7" s="39">
        <v>29.38</v>
      </c>
      <c r="AS7" s="39">
        <v>28.47</v>
      </c>
      <c r="AT7" s="39">
        <v>835.85</v>
      </c>
      <c r="AU7" s="39">
        <v>646.49</v>
      </c>
      <c r="AV7" s="39">
        <v>533.82000000000005</v>
      </c>
      <c r="AW7" s="39">
        <v>596.77</v>
      </c>
      <c r="AX7" s="39">
        <v>567.86</v>
      </c>
      <c r="AY7" s="39">
        <v>515.9</v>
      </c>
      <c r="AZ7" s="39">
        <v>548.71</v>
      </c>
      <c r="BA7" s="39">
        <v>533.21</v>
      </c>
      <c r="BB7" s="39">
        <v>563.05999999999995</v>
      </c>
      <c r="BC7" s="39">
        <v>413.82</v>
      </c>
      <c r="BD7" s="39">
        <v>244.67</v>
      </c>
      <c r="BE7" s="39">
        <v>394.44</v>
      </c>
      <c r="BF7" s="39">
        <v>388.16</v>
      </c>
      <c r="BG7" s="39">
        <v>350.36</v>
      </c>
      <c r="BH7" s="39">
        <v>328.49</v>
      </c>
      <c r="BI7" s="39">
        <v>295.36</v>
      </c>
      <c r="BJ7" s="39">
        <v>771.33</v>
      </c>
      <c r="BK7" s="39">
        <v>669.22</v>
      </c>
      <c r="BL7" s="39">
        <v>634.09</v>
      </c>
      <c r="BM7" s="39">
        <v>651.9</v>
      </c>
      <c r="BN7" s="39">
        <v>698.55</v>
      </c>
      <c r="BO7" s="39">
        <v>989.92</v>
      </c>
      <c r="BP7" s="39">
        <v>102.16</v>
      </c>
      <c r="BQ7" s="39">
        <v>101.94</v>
      </c>
      <c r="BR7" s="39">
        <v>105.79</v>
      </c>
      <c r="BS7" s="39">
        <v>102.04</v>
      </c>
      <c r="BT7" s="39">
        <v>97.43</v>
      </c>
      <c r="BU7" s="39">
        <v>69.099999999999994</v>
      </c>
      <c r="BV7" s="39">
        <v>73.34</v>
      </c>
      <c r="BW7" s="39">
        <v>76.739999999999995</v>
      </c>
      <c r="BX7" s="39">
        <v>75.28</v>
      </c>
      <c r="BY7" s="39">
        <v>73.7</v>
      </c>
      <c r="BZ7" s="39">
        <v>68.67</v>
      </c>
      <c r="CA7" s="39">
        <v>159.74</v>
      </c>
      <c r="CB7" s="39">
        <v>160.16</v>
      </c>
      <c r="CC7" s="39">
        <v>154.5</v>
      </c>
      <c r="CD7" s="39">
        <v>160.63999999999999</v>
      </c>
      <c r="CE7" s="39">
        <v>168.52</v>
      </c>
      <c r="CF7" s="39">
        <v>297.49</v>
      </c>
      <c r="CG7" s="39">
        <v>261.75</v>
      </c>
      <c r="CH7" s="39">
        <v>252.45</v>
      </c>
      <c r="CI7" s="39">
        <v>255.35</v>
      </c>
      <c r="CJ7" s="39">
        <v>261.02</v>
      </c>
      <c r="CK7" s="39">
        <v>264.82</v>
      </c>
      <c r="CL7" s="39">
        <v>46.72</v>
      </c>
      <c r="CM7" s="39">
        <v>48.26</v>
      </c>
      <c r="CN7" s="39">
        <v>48.84</v>
      </c>
      <c r="CO7" s="39">
        <v>43.58</v>
      </c>
      <c r="CP7" s="39">
        <v>40.86</v>
      </c>
      <c r="CQ7" s="39">
        <v>48.71</v>
      </c>
      <c r="CR7" s="39">
        <v>50.04</v>
      </c>
      <c r="CS7" s="39">
        <v>47.18</v>
      </c>
      <c r="CT7" s="39">
        <v>45.73</v>
      </c>
      <c r="CU7" s="39">
        <v>49.01</v>
      </c>
      <c r="CV7" s="39">
        <v>51.13</v>
      </c>
      <c r="CW7" s="39">
        <v>80.09</v>
      </c>
      <c r="CX7" s="39">
        <v>74</v>
      </c>
      <c r="CY7" s="39">
        <v>74.33</v>
      </c>
      <c r="CZ7" s="39">
        <v>79.95</v>
      </c>
      <c r="DA7" s="39">
        <v>83.79</v>
      </c>
      <c r="DB7" s="39">
        <v>85.87</v>
      </c>
      <c r="DC7" s="39">
        <v>83.83</v>
      </c>
      <c r="DD7" s="39">
        <v>80.209999999999994</v>
      </c>
      <c r="DE7" s="39">
        <v>80.25</v>
      </c>
      <c r="DF7" s="39">
        <v>76.569999999999993</v>
      </c>
      <c r="DG7" s="39">
        <v>76.64</v>
      </c>
      <c r="DH7" s="39">
        <v>58.33</v>
      </c>
      <c r="DI7" s="39">
        <v>59</v>
      </c>
      <c r="DJ7" s="39">
        <v>59.47</v>
      </c>
      <c r="DK7" s="39">
        <v>60.2</v>
      </c>
      <c r="DL7" s="39">
        <v>60.84</v>
      </c>
      <c r="DM7" s="39">
        <v>43.52</v>
      </c>
      <c r="DN7" s="39">
        <v>43.96</v>
      </c>
      <c r="DO7" s="39">
        <v>45.8</v>
      </c>
      <c r="DP7" s="39">
        <v>46.28</v>
      </c>
      <c r="DQ7" s="39">
        <v>49.34</v>
      </c>
      <c r="DR7" s="39">
        <v>40.79</v>
      </c>
      <c r="DS7" s="39">
        <v>11.75</v>
      </c>
      <c r="DT7" s="39">
        <v>11.13</v>
      </c>
      <c r="DU7" s="39">
        <v>7.42</v>
      </c>
      <c r="DV7" s="39">
        <v>10.62</v>
      </c>
      <c r="DW7" s="39">
        <v>17.64</v>
      </c>
      <c r="DX7" s="39">
        <v>12.35</v>
      </c>
      <c r="DY7" s="39">
        <v>11.91</v>
      </c>
      <c r="DZ7" s="39">
        <v>20.02</v>
      </c>
      <c r="EA7" s="39">
        <v>18.03</v>
      </c>
      <c r="EB7" s="39">
        <v>22.75</v>
      </c>
      <c r="EC7" s="39">
        <v>15.98</v>
      </c>
      <c r="ED7" s="39">
        <v>0.98</v>
      </c>
      <c r="EE7" s="39">
        <v>0.97</v>
      </c>
      <c r="EF7" s="39">
        <v>0.8</v>
      </c>
      <c r="EG7" s="39">
        <v>0.99</v>
      </c>
      <c r="EH7" s="39">
        <v>1.23</v>
      </c>
      <c r="EI7" s="39">
        <v>0.42</v>
      </c>
      <c r="EJ7" s="39">
        <v>0.67</v>
      </c>
      <c r="EK7" s="39">
        <v>0.52</v>
      </c>
      <c r="EL7" s="39">
        <v>0.46</v>
      </c>
      <c r="EM7" s="39">
        <v>0.43</v>
      </c>
      <c r="EN7" s="39">
        <v>0.44</v>
      </c>
    </row>
    <row r="8" spans="1:144" x14ac:dyDescent="0.2">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2">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2">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2">
      <c r="B11">
        <v>4</v>
      </c>
      <c r="C11">
        <v>3</v>
      </c>
      <c r="D11">
        <v>2</v>
      </c>
      <c r="E11">
        <v>1</v>
      </c>
      <c r="F11">
        <v>0</v>
      </c>
      <c r="G11" t="s">
        <v>105</v>
      </c>
    </row>
    <row r="12" spans="1:144" x14ac:dyDescent="0.2">
      <c r="B12">
        <v>1</v>
      </c>
      <c r="C12">
        <v>1</v>
      </c>
      <c r="D12">
        <v>1</v>
      </c>
      <c r="E12">
        <v>1</v>
      </c>
      <c r="F12">
        <v>1</v>
      </c>
      <c r="G12" t="s">
        <v>106</v>
      </c>
    </row>
    <row r="13" spans="1:144" x14ac:dyDescent="0.2">
      <c r="B13" t="s">
        <v>107</v>
      </c>
      <c r="C13" t="s">
        <v>107</v>
      </c>
      <c r="D13" t="s">
        <v>107</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ModifiedBy> </cp:lastModifiedBy>
  <cp:lastPrinted>2021-01-25T02:28:39Z</cp:lastPrinted>
  <dcterms:created xsi:type="dcterms:W3CDTF">2020-12-04T02:05:31Z</dcterms:created>
  <dcterms:modified xsi:type="dcterms:W3CDTF">2021-02-10T11:08:37Z</dcterms:modified>
  <cp:category/>
</cp:coreProperties>
</file>