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9 みなかみ町■△\"/>
    </mc:Choice>
  </mc:AlternateContent>
  <xr:revisionPtr revIDLastSave="0" documentId="13_ncr:1_{7EBC953D-5FA3-437D-8ACB-FBA78DEB4A87}" xr6:coauthVersionLast="36" xr6:coauthVersionMax="45" xr10:uidLastSave="{00000000-0000-0000-0000-000000000000}"/>
  <workbookProtection workbookAlgorithmName="SHA-512" workbookHashValue="07v9/00g44xMEKJhjhtThLMPqP9yKTZnu+MHN9vxjC/CYoxdGEr4VhernMsB9IRh0qXEFHh3YBP3UD6D0hhZzw==" workbookSaltValue="Z55X4frWOXQ0vFpRfo6zkQ==" workbookSpinCount="100000" lockStructure="1"/>
  <bookViews>
    <workbookView xWindow="0" yWindow="0" windowWidth="19200" windowHeight="68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AL8" i="4" s="1"/>
  <c r="Q6" i="5"/>
  <c r="P6" i="5"/>
  <c r="P10" i="4" s="1"/>
  <c r="O6" i="5"/>
  <c r="N6" i="5"/>
  <c r="M6" i="5"/>
  <c r="AD8" i="4" s="1"/>
  <c r="L6" i="5"/>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AT10" i="4"/>
  <c r="AL10" i="4"/>
  <c r="W10" i="4"/>
  <c r="I10" i="4"/>
  <c r="B10" i="4"/>
  <c r="BB8" i="4"/>
  <c r="W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<sst xmlns="http://schemas.openxmlformats.org/spreadsheetml/2006/main" count="228" uniqueCount="113">
  <si>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</si>
  <si>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</si>
  <si>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</si>
  <si>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</si>
  <si>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</si>
  <si>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</si>
  <si>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</si>
  <si>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</si>
  <si>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</si>
  <si>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</si>
  <si>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</si>
  <si>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</si>
  <si>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</si>
  <si>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</si>
  <si>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</si>
  <si>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</si>
  <si>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</si>
  <si>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</si>
  <si>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</si>
  <si>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</si>
  <si>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</si>
  <si>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</si>
  <si>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</si>
  <si>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</si>
  <si>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</si>
  <si>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</si>
  <si>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</si>
  <si>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</si>
  <si>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</si>
  <si>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</si>
  <si>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</si>
  <si>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</si>
  <si>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</si>
  <si>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</si>
  <si>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</si>
  <si>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</si>
  <si>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</si>
  <si>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</si>
  <si>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</si>
  <si>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</si>
  <si>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</si>
  <si>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</si>
  <si>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</si>
  <si>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</si>
  <si>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</si>
  <si>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</si>
  <si>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</si>
  <si>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</si>
  <si>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</si>
  <si>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</si>
  <si>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</si>
  <si>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</si>
  <si>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</si>
  <si>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</si>
  <si>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</si>
  <si>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</si>
  <si>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</si>
  <si>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</si>
  <si>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</si>
  <si>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</si>
  <si>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</si>
  <si>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</si>
  <si>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</si>
  <si>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</si>
  <si>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</si>
  <si>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</si>
  <si>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</si>
  <si>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</si>
  <si>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</si>
  <si>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</si>
  <si>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</si>
  <si>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</si>
  <si>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</si>
  <si>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</si>
  <si>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</si>
  <si>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</si>
  <si>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</si>
  <si>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</si>
  <si>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</si>
  <si>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</si>
  <si>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</si>
  <si>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</si>
  <si>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</si>
  <si>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</si>
  <si>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</si>
  <si>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</si>
  <si>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</si>
  <si>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</si>
  <si>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</si>
  <si>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</si>
  <si>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</si>
  <si>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</si>
  <si>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</si>
  <si>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</si>
  <si>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</si>
  <si>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</si>
  <si>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</si>
  <si>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</si>
  <si>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</si>
  <si>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</si>
  <si>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</si>
  <si>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</si>
  <si>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</si>
  <si>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</si>
  <si>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</si>
  <si>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</si>
  <si>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</si>
  <si>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</si>
  <si>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</si>
  <si>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</si>
  <si>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①給水収益の減少に伴い、経常収支比率は低下傾向にある。引き続き費用削減し、更新投資に充てる財源の確保に努める。
②累積欠損金比率は０％ではあるが、人口の減少に伴い給水収益は毎年減少している。また、施設の老朽化により今後の維持管理費は多額になることが見込まれるため、計画的な維持管理が求められている。
③流動比率は上昇しているものの、流動資産である現金が減少している。今後もバランスのとれた債務管理が必要と思われる。
④企業債残高が減少したため、企業債残高対給水収益比率が上昇した。今後も比率と投資規模を考慮した上で企業債の借入を実施する。
⑤給水収益の減少に伴い、料金回収率は低下傾向にある。引き続き費用削減し、更新投資に充てる財源の確保に努める。
⑥給水面積が広く、施設が広範囲に点在していて維持管理には不利な条件だが、給水原価は類似団体や全国平均より低い。維持管理費が低く抑えられていることが分かる。
⑦施設利用率は徐々に低下している。原因は給水人口の自然減によるものと考える。
⑧有収率はほぼ横ばいであるが、類似団体や全国平均と比較すると低い数値である。漏水が原因と思われる。</t>
  </si>
  <si>
    <t>①②③
　老朽管更新計画はあるものの、資金面の課題から、計画どおりの事業実施に至っていない。
　耐用年数を経過した施設は複数あるため、各施設の維持管理に注意しつつ、緊急的なものから改修を行っていきたい。</t>
    <rPh sb="5" eb="7">
      <t>ロウキュウ</t>
    </rPh>
    <rPh sb="7" eb="8">
      <t>カン</t>
    </rPh>
    <rPh sb="8" eb="10">
      <t>コウシン</t>
    </rPh>
    <rPh sb="10" eb="12">
      <t>ケイカク</t>
    </rPh>
    <rPh sb="19" eb="21">
      <t>シキン</t>
    </rPh>
    <rPh sb="21" eb="22">
      <t>メン</t>
    </rPh>
    <rPh sb="23" eb="25">
      <t>カダイ</t>
    </rPh>
    <rPh sb="36" eb="38">
      <t>ジッシ</t>
    </rPh>
    <rPh sb="39" eb="40">
      <t>イタ</t>
    </rPh>
    <rPh sb="48" eb="50">
      <t>タイヨウ</t>
    </rPh>
    <rPh sb="50" eb="52">
      <t>ネンスウ</t>
    </rPh>
    <rPh sb="53" eb="55">
      <t>ケイカ</t>
    </rPh>
    <rPh sb="57" eb="59">
      <t>シセツ</t>
    </rPh>
    <rPh sb="60" eb="62">
      <t>フクスウ</t>
    </rPh>
    <rPh sb="67" eb="70">
      <t>カクシセツ</t>
    </rPh>
    <rPh sb="71" eb="73">
      <t>イジ</t>
    </rPh>
    <rPh sb="73" eb="75">
      <t>カンリ</t>
    </rPh>
    <rPh sb="76" eb="78">
      <t>チュウイ</t>
    </rPh>
    <rPh sb="82" eb="85">
      <t>キンキュウテキ</t>
    </rPh>
    <rPh sb="90" eb="92">
      <t>カイシュウ</t>
    </rPh>
    <rPh sb="93" eb="94">
      <t>オコナ</t>
    </rPh>
    <phoneticPr fontId="4"/>
  </si>
  <si>
    <t>　類似団体と比較すると⑦施設利用率と⑧有収率が低いので、対応を検討し効率性を見直す必要がある。また、その他の指標から経営の健全性は保たれていると言えるが、徐々に悪化傾向にあるため、今後も経営改善に努めたい。
　給水収益の減少、施設の老朽化が進む中で、効率的な事業展開が求められている。水需要の動向を踏まえ、老朽化した施設の更新や財源確保の検討を進め、水の安定供給を図る。</t>
    <rPh sb="1" eb="3">
      <t>ルイジ</t>
    </rPh>
    <rPh sb="3" eb="5">
      <t>ダンタイ</t>
    </rPh>
    <rPh sb="6" eb="8">
      <t>ヒカク</t>
    </rPh>
    <rPh sb="12" eb="14">
      <t>シセツ</t>
    </rPh>
    <rPh sb="14" eb="17">
      <t>リヨウリツ</t>
    </rPh>
    <rPh sb="52" eb="53">
      <t>タ</t>
    </rPh>
    <rPh sb="58" eb="60">
      <t>ケイエイ</t>
    </rPh>
    <rPh sb="61" eb="64">
      <t>ケンゼンセイ</t>
    </rPh>
    <rPh sb="65" eb="66">
      <t>タモ</t>
    </rPh>
    <rPh sb="72" eb="73">
      <t>イ</t>
    </rPh>
    <rPh sb="77" eb="79">
      <t>ジョジョ</t>
    </rPh>
    <rPh sb="80" eb="82">
      <t>アッカ</t>
    </rPh>
    <rPh sb="82" eb="84">
      <t>ケイコウ</t>
    </rPh>
    <rPh sb="169" eb="171">
      <t>ケントウ</t>
    </rPh>
    <rPh sb="182" eb="18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</si>
</sst>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0.41</c:v>
                </c:pt>
                <c:pt idx="1">
                  <c:v>0.11</c:v>
                </c:pt>
                <c:pt idx="2">
                  <c:v>0.25</c:v>
                </c:pt>
                <c:pt idx="3">
                  <c:v>0.1</c:v>
                </c:pt>
                <c:pt idx="4">
                  <c:v>0.15</c:v>
                </c:pt>
              </c:numCache>
            </c:numRef>
          </c:val>
          <c:extLst>
            <c:ext xmlns:c16="http://schemas.microsoft.com/office/drawing/2014/chart" uri="{C3380CC4-5D6E-409C-BE32-E72D297353CC}">
              <c16:uniqueId val="{00000000-2E22-4933-B942-29D52DDAC5D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2E22-4933-B942-29D52DDAC5D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41.68</c:v>
                </c:pt>
                <c:pt idx="1">
                  <c:v>41.35</c:v>
                </c:pt>
                <c:pt idx="2">
                  <c:v>40.49</c:v>
                </c:pt>
                <c:pt idx="3">
                  <c:v>40.21</c:v>
                </c:pt>
                <c:pt idx="4">
                  <c:v>37.92</c:v>
                </c:pt>
              </c:numCache>
            </c:numRef>
          </c:val>
          <c:extLst>
            <c:ext xmlns:c16="http://schemas.microsoft.com/office/drawing/2014/chart" uri="{C3380CC4-5D6E-409C-BE32-E72D297353CC}">
              <c16:uniqueId val="{00000000-5C5E-4792-B943-F7AE3A500D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5C5E-4792-B943-F7AE3A500D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78</c:v>
                </c:pt>
                <c:pt idx="1">
                  <c:v>78.2</c:v>
                </c:pt>
                <c:pt idx="2">
                  <c:v>78.2</c:v>
                </c:pt>
                <c:pt idx="3">
                  <c:v>78.2</c:v>
                </c:pt>
                <c:pt idx="4">
                  <c:v>78.2</c:v>
                </c:pt>
              </c:numCache>
            </c:numRef>
          </c:val>
          <c:extLst>
            <c:ext xmlns:c16="http://schemas.microsoft.com/office/drawing/2014/chart" uri="{C3380CC4-5D6E-409C-BE32-E72D297353CC}">
              <c16:uniqueId val="{00000000-F493-418F-9FB3-868F0FA0C46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F493-418F-9FB3-868F0FA0C46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114.82</c:v>
                </c:pt>
                <c:pt idx="1">
                  <c:v>116.43</c:v>
                </c:pt>
                <c:pt idx="2">
                  <c:v>114.98</c:v>
                </c:pt>
                <c:pt idx="3">
                  <c:v>114.16</c:v>
                </c:pt>
                <c:pt idx="4">
                  <c:v>110.56</c:v>
                </c:pt>
              </c:numCache>
            </c:numRef>
          </c:val>
          <c:extLst>
            <c:ext xmlns:c16="http://schemas.microsoft.com/office/drawing/2014/chart" uri="{C3380CC4-5D6E-409C-BE32-E72D297353CC}">
              <c16:uniqueId val="{00000000-01E0-4C8E-8B6B-3FF193E525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01E0-4C8E-8B6B-3FF193E525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65.319999999999993</c:v>
                </c:pt>
                <c:pt idx="1">
                  <c:v>66.849999999999994</c:v>
                </c:pt>
                <c:pt idx="2">
                  <c:v>68.52</c:v>
                </c:pt>
                <c:pt idx="3">
                  <c:v>65.69</c:v>
                </c:pt>
                <c:pt idx="4">
                  <c:v>67.06</c:v>
                </c:pt>
              </c:numCache>
            </c:numRef>
          </c:val>
          <c:extLst>
            <c:ext xmlns:c16="http://schemas.microsoft.com/office/drawing/2014/chart" uri="{C3380CC4-5D6E-409C-BE32-E72D297353CC}">
              <c16:uniqueId val="{00000000-3F90-4EDF-8802-A194EB57D6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3F90-4EDF-8802-A194EB57D6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7.33</c:v>
                </c:pt>
                <c:pt idx="1">
                  <c:v>7.19</c:v>
                </c:pt>
                <c:pt idx="2">
                  <c:v>7.12</c:v>
                </c:pt>
                <c:pt idx="3">
                  <c:v>7.07</c:v>
                </c:pt>
                <c:pt idx="4">
                  <c:v>6.93</c:v>
                </c:pt>
              </c:numCache>
            </c:numRef>
          </c:val>
          <c:extLst>
            <c:ext xmlns:c16="http://schemas.microsoft.com/office/drawing/2014/chart" uri="{C3380CC4-5D6E-409C-BE32-E72D297353CC}">
              <c16:uniqueId val="{00000000-A5E6-44A6-A687-CACCA038C9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A5E6-44A6-A687-CACCA038C9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3-4CA2-9696-85A61DFA50B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0843-4CA2-9696-85A61DFA50B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235.3</c:v>
                </c:pt>
                <c:pt idx="1">
                  <c:v>316.87</c:v>
                </c:pt>
                <c:pt idx="2">
                  <c:v>179.29</c:v>
                </c:pt>
                <c:pt idx="3">
                  <c:v>202.46</c:v>
                </c:pt>
                <c:pt idx="4">
                  <c:v>362.81</c:v>
                </c:pt>
              </c:numCache>
            </c:numRef>
          </c:val>
          <c:extLst>
            <c:ext xmlns:c16="http://schemas.microsoft.com/office/drawing/2014/chart" uri="{C3380CC4-5D6E-409C-BE32-E72D297353CC}">
              <c16:uniqueId val="{00000000-92DA-4138-92FD-75E2460B26E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2DA-4138-92FD-75E2460B26E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358.97</c:v>
                </c:pt>
                <c:pt idx="1">
                  <c:v>320.83999999999997</c:v>
                </c:pt>
                <c:pt idx="2">
                  <c:v>335.6</c:v>
                </c:pt>
                <c:pt idx="3">
                  <c:v>330.66</c:v>
                </c:pt>
                <c:pt idx="4">
                  <c:v>313.05</c:v>
                </c:pt>
              </c:numCache>
            </c:numRef>
          </c:val>
          <c:extLst>
            <c:ext xmlns:c16="http://schemas.microsoft.com/office/drawing/2014/chart" uri="{C3380CC4-5D6E-409C-BE32-E72D297353CC}">
              <c16:uniqueId val="{00000000-3772-4D11-96C5-D4C51ED3199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3772-4D11-96C5-D4C51ED3199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111.97</c:v>
                </c:pt>
                <c:pt idx="1">
                  <c:v>114.36</c:v>
                </c:pt>
                <c:pt idx="2">
                  <c:v>111.1</c:v>
                </c:pt>
                <c:pt idx="3">
                  <c:v>111.13</c:v>
                </c:pt>
                <c:pt idx="4">
                  <c:v>107.8</c:v>
                </c:pt>
              </c:numCache>
            </c:numRef>
          </c:val>
          <c:extLst>
            <c:ext xmlns:c16="http://schemas.microsoft.com/office/drawing/2014/chart" uri="{C3380CC4-5D6E-409C-BE32-E72D297353CC}">
              <c16:uniqueId val="{00000000-C9DB-4FAE-B407-5AE0688F1BD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C9DB-4FAE-B407-5AE0688F1BD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108.44</c:v>
                </c:pt>
                <c:pt idx="1">
                  <c:v>106.25</c:v>
                </c:pt>
                <c:pt idx="2">
                  <c:v>109.61</c:v>
                </c:pt>
                <c:pt idx="3">
                  <c:v>109.54</c:v>
                </c:pt>
                <c:pt idx="4">
                  <c:v>113.67</c:v>
                </c:pt>
              </c:numCache>
            </c:numRef>
          </c:val>
          <c:extLst>
            <c:ext xmlns:c16="http://schemas.microsoft.com/office/drawing/2014/chart" uri="{C3380CC4-5D6E-409C-BE32-E72D297353CC}">
              <c16:uniqueId val="{00000000-1A31-4048-89F2-AAB086C420A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A31-4048-89F2-AAB086C420A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群馬県　みなかみ町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18692</v>
      </c>
      <c r="AM8" s="61"/>
      <c r="AN8" s="61"/>
      <c r="AO8" s="61"/>
      <c r="AP8" s="61"/>
      <c r="AQ8" s="61"/>
      <c r="AR8" s="61"/>
      <c r="AS8" s="61"/>
      <c r="AT8" s="52">
        <f>データ!$S$6</f>
        <v>781.08</v>
      </c>
      <c r="AU8" s="53"/>
      <c r="AV8" s="53"/>
      <c r="AW8" s="53"/>
      <c r="AX8" s="53"/>
      <c r="AY8" s="53"/>
      <c r="AZ8" s="53"/>
      <c r="BA8" s="53"/>
      <c r="BB8" s="54">
        <f>データ!$T$6</f>
        <v>23.93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69.86</v>
      </c>
      <c r="J10" s="53"/>
      <c r="K10" s="53"/>
      <c r="L10" s="53"/>
      <c r="M10" s="53"/>
      <c r="N10" s="53"/>
      <c r="O10" s="64"/>
      <c r="P10" s="54">
        <f>データ!$P$6</f>
        <v>99.7</v>
      </c>
      <c r="Q10" s="54"/>
      <c r="R10" s="54"/>
      <c r="S10" s="54"/>
      <c r="T10" s="54"/>
      <c r="U10" s="54"/>
      <c r="V10" s="54"/>
      <c r="W10" s="61">
        <f>データ!$Q$6</f>
        <v>2470</v>
      </c>
      <c r="X10" s="61"/>
      <c r="Y10" s="61"/>
      <c r="Z10" s="61"/>
      <c r="AA10" s="61"/>
      <c r="AB10" s="61"/>
      <c r="AC10" s="61"/>
      <c r="AD10" s="2"/>
      <c r="AE10" s="2"/>
      <c r="AF10" s="2"/>
      <c r="AG10" s="2"/>
      <c r="AH10" s="4"/>
      <c r="AI10" s="4"/>
      <c r="AJ10" s="4"/>
      <c r="AK10" s="4"/>
      <c r="AL10" s="61">
        <f>データ!$U$6</f>
        <v>17896</v>
      </c>
      <c r="AM10" s="61"/>
      <c r="AN10" s="61"/>
      <c r="AO10" s="61"/>
      <c r="AP10" s="61"/>
      <c r="AQ10" s="61"/>
      <c r="AR10" s="61"/>
      <c r="AS10" s="61"/>
      <c r="AT10" s="52">
        <f>データ!$V$6</f>
        <v>205.51</v>
      </c>
      <c r="AU10" s="53"/>
      <c r="AV10" s="53"/>
      <c r="AW10" s="53"/>
      <c r="AX10" s="53"/>
      <c r="AY10" s="53"/>
      <c r="AZ10" s="53"/>
      <c r="BA10" s="53"/>
      <c r="BB10" s="54">
        <f>データ!$W$6</f>
        <v>87.08</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110</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111</v>
      </c>
      <c r="BM47" s="88"/>
      <c r="BN47" s="88"/>
      <c r="BO47" s="88"/>
      <c r="BP47" s="88"/>
      <c r="BQ47" s="88"/>
      <c r="BR47" s="88"/>
      <c r="BS47" s="88"/>
      <c r="BT47" s="88"/>
      <c r="BU47" s="88"/>
      <c r="BV47" s="88"/>
      <c r="BW47" s="88"/>
      <c r="BX47" s="88"/>
      <c r="BY47" s="88"/>
      <c r="BZ47" s="8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OaI6+iX3ygZLZNQCAwQvVXlEIa2gGp8GGERV3FwYMiwpvavbr0SOWpDm6/Mz0MzYV5GoQM6yfT2tNbqeC31aA==" saltValue="eRQV3+OveeIzhvMi/B4Zh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2">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104493</v>
      </c>
      <c r="D6" s="34">
        <f t="shared" si="3"/>
        <v>46</v>
      </c>
      <c r="E6" s="34">
        <f t="shared" si="3"/>
        <v>1</v>
      </c>
      <c r="F6" s="34">
        <f t="shared" si="3"/>
        <v>0</v>
      </c>
      <c r="G6" s="34">
        <f t="shared" si="3"/>
        <v>1</v>
      </c>
      <c r="H6" s="34" t="str">
        <f t="shared" si="3"/>
        <v>群馬県　みなかみ町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69.86</v>
      </c>
      <c r="P6" s="35">
        <f t="shared" si="3"/>
        <v>99.7</v>
      </c>
      <c r="Q6" s="35">
        <f t="shared" si="3"/>
        <v>2470</v>
      </c>
      <c r="R6" s="35">
        <f t="shared" si="3"/>
        <v>18692</v>
      </c>
      <c r="S6" s="35">
        <f t="shared" si="3"/>
        <v>781.08</v>
      </c>
      <c r="T6" s="35">
        <f t="shared" si="3"/>
        <v>23.93</v>
      </c>
      <c r="U6" s="35">
        <f t="shared" si="3"/>
        <v>17896</v>
      </c>
      <c r="V6" s="35">
        <f t="shared" si="3"/>
        <v>205.51</v>
      </c>
      <c r="W6" s="35">
        <f t="shared" si="3"/>
        <v>87.08</v>
      </c>
      <c r="X6" s="36">
        <f>IF(X7="",NA(),X7)</f>
        <v>114.82</v>
      </c>
      <c r="Y6" s="36">
        <f t="shared" ref="Y6:AG6" si="4">IF(Y7="",NA(),Y7)</f>
        <v>116.43</v>
      </c>
      <c r="Z6" s="36">
        <f t="shared" si="4"/>
        <v>114.98</v>
      </c>
      <c r="AA6" s="36">
        <f t="shared" si="4"/>
        <v>114.16</v>
      </c>
      <c r="AB6" s="36">
        <f t="shared" si="4"/>
        <v>110.56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235.3</v>
      </c>
      <c r="AU6" s="36">
        <f t="shared" ref="AU6:BC6" si="6">IF(AU7="",NA(),AU7)</f>
        <v>316.87</v>
      </c>
      <c r="AV6" s="36">
        <f t="shared" si="6"/>
        <v>179.29</v>
      </c>
      <c r="AW6" s="36">
        <f t="shared" si="6"/>
        <v>202.46</v>
      </c>
      <c r="AX6" s="36">
        <f t="shared" si="6"/>
        <v>362.81</v>
      </c>
      <c r="AY6" s="36">
        <f t="shared" si="6"/>
        <v>391.54</v>
      </c>
      <c r="AZ6" s="36">
        <f t="shared" si="6"/>
        <v>384.34</v>
      </c>
      <c r="BA6" s="36">
        <f t="shared" si="6"/>
        <v>359.47</v>
      </c>
      <c r="BB6" s="36">
        <f t="shared" si="6"/>
        <v>369.69</v>
      </c>
      <c r="BC6" s="36">
        <f t="shared" si="6"/>
        <v>379.08</v>
      </c>
      <c r="BD6" s="35" t="str">
        <f>IF(BD7="","",IF(BD7="-","【-】","【"&amp;SUBSTITUTE(TEXT(BD7,"#,##0.00"),"-","△")&amp;"】"))</f>
        <v>【264.97】</v>
      </c>
      <c r="BE6" s="36">
        <f>IF(BE7="",NA(),BE7)</f>
        <v>358.97</v>
      </c>
      <c r="BF6" s="36">
        <f t="shared" ref="BF6:BN6" si="7">IF(BF7="",NA(),BF7)</f>
        <v>320.83999999999997</v>
      </c>
      <c r="BG6" s="36">
        <f t="shared" si="7"/>
        <v>335.6</v>
      </c>
      <c r="BH6" s="36">
        <f t="shared" si="7"/>
        <v>330.66</v>
      </c>
      <c r="BI6" s="36">
        <f t="shared" si="7"/>
        <v>313.05</v>
      </c>
      <c r="BJ6" s="36">
        <f t="shared" si="7"/>
        <v>386.97</v>
      </c>
      <c r="BK6" s="36">
        <f t="shared" si="7"/>
        <v>380.58</v>
      </c>
      <c r="BL6" s="36">
        <f t="shared" si="7"/>
        <v>401.79</v>
      </c>
      <c r="BM6" s="36">
        <f t="shared" si="7"/>
        <v>402.99</v>
      </c>
      <c r="BN6" s="36">
        <f t="shared" si="7"/>
        <v>398.98</v>
      </c>
      <c r="BO6" s="35" t="str">
        <f>IF(BO7="","",IF(BO7="-","【-】","【"&amp;SUBSTITUTE(TEXT(BO7,"#,##0.00"),"-","△")&amp;"】"))</f>
        <v>【266.61】</v>
      </c>
      <c r="BP6" s="36">
        <f>IF(BP7="",NA(),BP7)</f>
        <v>111.97</v>
      </c>
      <c r="BQ6" s="36">
        <f t="shared" ref="BQ6:BY6" si="8">IF(BQ7="",NA(),BQ7)</f>
        <v>114.36</v>
      </c>
      <c r="BR6" s="36">
        <f t="shared" si="8"/>
        <v>111.1</v>
      </c>
      <c r="BS6" s="36">
        <f t="shared" si="8"/>
        <v>111.13</v>
      </c>
      <c r="BT6" s="36">
        <f t="shared" si="8"/>
        <v>107.8</v>
      </c>
      <c r="BU6" s="36">
        <f t="shared" si="8"/>
        <v>101.72</v>
      </c>
      <c r="BV6" s="36">
        <f t="shared" si="8"/>
        <v>102.38</v>
      </c>
      <c r="BW6" s="36">
        <f t="shared" si="8"/>
        <v>100.12</v>
      </c>
      <c r="BX6" s="36">
        <f t="shared" si="8"/>
        <v>98.66</v>
      </c>
      <c r="BY6" s="36">
        <f t="shared" si="8"/>
        <v>98.64</v>
      </c>
      <c r="BZ6" s="35" t="str">
        <f>IF(BZ7="","",IF(BZ7="-","【-】","【"&amp;SUBSTITUTE(TEXT(BZ7,"#,##0.00"),"-","△")&amp;"】"))</f>
        <v>【103.24】</v>
      </c>
      <c r="CA6" s="36">
        <f>IF(CA7="",NA(),CA7)</f>
        <v>108.44</v>
      </c>
      <c r="CB6" s="36">
        <f t="shared" ref="CB6:CJ6" si="9">IF(CB7="",NA(),CB7)</f>
        <v>106.25</v>
      </c>
      <c r="CC6" s="36">
        <f t="shared" si="9"/>
        <v>109.61</v>
      </c>
      <c r="CD6" s="36">
        <f t="shared" si="9"/>
        <v>109.54</v>
      </c>
      <c r="CE6" s="36">
        <f t="shared" si="9"/>
        <v>113.67</v>
      </c>
      <c r="CF6" s="36">
        <f t="shared" si="9"/>
        <v>168.2</v>
      </c>
      <c r="CG6" s="36">
        <f t="shared" si="9"/>
        <v>168.67</v>
      </c>
      <c r="CH6" s="36">
        <f t="shared" si="9"/>
        <v>174.97</v>
      </c>
      <c r="CI6" s="36">
        <f t="shared" si="9"/>
        <v>178.59</v>
      </c>
      <c r="CJ6" s="36">
        <f t="shared" si="9"/>
        <v>178.92</v>
      </c>
      <c r="CK6" s="35" t="str">
        <f>IF(CK7="","",IF(CK7="-","【-】","【"&amp;SUBSTITUTE(TEXT(CK7,"#,##0.00"),"-","△")&amp;"】"))</f>
        <v>【168.38】</v>
      </c>
      <c r="CL6" s="36">
        <f>IF(CL7="",NA(),CL7)</f>
        <v>41.68</v>
      </c>
      <c r="CM6" s="36">
        <f t="shared" ref="CM6:CU6" si="10">IF(CM7="",NA(),CM7)</f>
        <v>41.35</v>
      </c>
      <c r="CN6" s="36">
        <f t="shared" si="10"/>
        <v>40.49</v>
      </c>
      <c r="CO6" s="36">
        <f t="shared" si="10"/>
        <v>40.21</v>
      </c>
      <c r="CP6" s="36">
        <f t="shared" si="10"/>
        <v>37.92</v>
      </c>
      <c r="CQ6" s="36">
        <f t="shared" si="10"/>
        <v>54.77</v>
      </c>
      <c r="CR6" s="36">
        <f t="shared" si="10"/>
        <v>54.92</v>
      </c>
      <c r="CS6" s="36">
        <f t="shared" si="10"/>
        <v>55.63</v>
      </c>
      <c r="CT6" s="36">
        <f t="shared" si="10"/>
        <v>55.03</v>
      </c>
      <c r="CU6" s="36">
        <f t="shared" si="10"/>
        <v>55.14</v>
      </c>
      <c r="CV6" s="35" t="str">
        <f>IF(CV7="","",IF(CV7="-","【-】","【"&amp;SUBSTITUTE(TEXT(CV7,"#,##0.00"),"-","△")&amp;"】"))</f>
        <v>【60.00】</v>
      </c>
      <c r="CW6" s="36">
        <f>IF(CW7="",NA(),CW7)</f>
        <v>78</v>
      </c>
      <c r="CX6" s="36">
        <f t="shared" ref="CX6:DF6" si="11">IF(CX7="",NA(),CX7)</f>
        <v>78.2</v>
      </c>
      <c r="CY6" s="36">
        <f t="shared" si="11"/>
        <v>78.2</v>
      </c>
      <c r="CZ6" s="36">
        <f t="shared" si="11"/>
        <v>78.2</v>
      </c>
      <c r="DA6" s="36">
        <f t="shared" si="11"/>
        <v>78.2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65.319999999999993</v>
      </c>
      <c r="DI6" s="36">
        <f t="shared" ref="DI6:DQ6" si="12">IF(DI7="",NA(),DI7)</f>
        <v>66.849999999999994</v>
      </c>
      <c r="DJ6" s="36">
        <f t="shared" si="12"/>
        <v>68.52</v>
      </c>
      <c r="DK6" s="36">
        <f t="shared" si="12"/>
        <v>65.69</v>
      </c>
      <c r="DL6" s="36">
        <f t="shared" si="12"/>
        <v>67.06</v>
      </c>
      <c r="DM6" s="36">
        <f t="shared" si="12"/>
        <v>47.46</v>
      </c>
      <c r="DN6" s="36">
        <f t="shared" si="12"/>
        <v>48.49</v>
      </c>
      <c r="DO6" s="36">
        <f t="shared" si="12"/>
        <v>48.05</v>
      </c>
      <c r="DP6" s="36">
        <f t="shared" si="12"/>
        <v>48.87</v>
      </c>
      <c r="DQ6" s="36">
        <f t="shared" si="12"/>
        <v>49.92</v>
      </c>
      <c r="DR6" s="35" t="str">
        <f>IF(DR7="","",IF(DR7="-","【-】","【"&amp;SUBSTITUTE(TEXT(DR7,"#,##0.00"),"-","△")&amp;"】"))</f>
        <v>【49.59】</v>
      </c>
      <c r="DS6" s="36">
        <f>IF(DS7="",NA(),DS7)</f>
        <v>7.33</v>
      </c>
      <c r="DT6" s="36">
        <f t="shared" ref="DT6:EB6" si="13">IF(DT7="",NA(),DT7)</f>
        <v>7.19</v>
      </c>
      <c r="DU6" s="36">
        <f t="shared" si="13"/>
        <v>7.12</v>
      </c>
      <c r="DV6" s="36">
        <f t="shared" si="13"/>
        <v>7.07</v>
      </c>
      <c r="DW6" s="36">
        <f t="shared" si="13"/>
        <v>6.93</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0.41</v>
      </c>
      <c r="EE6" s="36">
        <f t="shared" ref="EE6:EM6" si="14">IF(EE7="",NA(),EE7)</f>
        <v>0.11</v>
      </c>
      <c r="EF6" s="36">
        <f t="shared" si="14"/>
        <v>0.25</v>
      </c>
      <c r="EG6" s="36">
        <f t="shared" si="14"/>
        <v>0.1</v>
      </c>
      <c r="EH6" s="36">
        <f t="shared" si="14"/>
        <v>0.15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2">
      <c r="A7" s="29"/>
      <c r="B7" s="38">
        <v>2019</v>
      </c>
      <c r="C7" s="38">
        <v>104493</v>
      </c>
      <c r="D7" s="38">
        <v>46</v>
      </c>
      <c r="E7" s="38">
        <v>1</v>
      </c>
      <c r="F7" s="38">
        <v>0</v>
      </c>
      <c r="G7" s="38">
        <v>1</v>
      </c>
      <c r="H7" s="38" t="s">
        <v>93</v>
      </c>
      <c r="I7" s="38" t="s">
        <v>94</v>
      </c>
      <c r="J7" s="38" t="s">
        <v>95</v>
      </c>
      <c r="K7" s="38" t="s">
        <v>96</v>
      </c>
      <c r="L7" s="38" t="s">
        <v>97</v>
      </c>
      <c r="M7" s="38" t="s">
        <v>98</v>
      </c>
      <c r="N7" s="39" t="s">
        <v>99</v>
      </c>
      <c r="O7" s="39">
        <v>69.86</v>
      </c>
      <c r="P7" s="39">
        <v>99.7</v>
      </c>
      <c r="Q7" s="39">
        <v>2470</v>
      </c>
      <c r="R7" s="39">
        <v>18692</v>
      </c>
      <c r="S7" s="39">
        <v>781.08</v>
      </c>
      <c r="T7" s="39">
        <v>23.93</v>
      </c>
      <c r="U7" s="39">
        <v>17896</v>
      </c>
      <c r="V7" s="39">
        <v>205.51</v>
      </c>
      <c r="W7" s="39">
        <v>87.08</v>
      </c>
      <c r="X7" s="39">
        <v>114.82</v>
      </c>
      <c r="Y7" s="39">
        <v>116.43</v>
      </c>
      <c r="Z7" s="39">
        <v>114.98</v>
      </c>
      <c r="AA7" s="39">
        <v>114.16</v>
      </c>
      <c r="AB7" s="39">
        <v>110.56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235.3</v>
      </c>
      <c r="AU7" s="39">
        <v>316.87</v>
      </c>
      <c r="AV7" s="39">
        <v>179.29</v>
      </c>
      <c r="AW7" s="39">
        <v>202.46</v>
      </c>
      <c r="AX7" s="39">
        <v>362.81</v>
      </c>
      <c r="AY7" s="39">
        <v>391.54</v>
      </c>
      <c r="AZ7" s="39">
        <v>384.34</v>
      </c>
      <c r="BA7" s="39">
        <v>359.47</v>
      </c>
      <c r="BB7" s="39">
        <v>369.69</v>
      </c>
      <c r="BC7" s="39">
        <v>379.08</v>
      </c>
      <c r="BD7" s="39">
        <v>264.97000000000003</v>
      </c>
      <c r="BE7" s="39">
        <v>358.97</v>
      </c>
      <c r="BF7" s="39">
        <v>320.83999999999997</v>
      </c>
      <c r="BG7" s="39">
        <v>335.6</v>
      </c>
      <c r="BH7" s="39">
        <v>330.66</v>
      </c>
      <c r="BI7" s="39">
        <v>313.05</v>
      </c>
      <c r="BJ7" s="39">
        <v>386.97</v>
      </c>
      <c r="BK7" s="39">
        <v>380.58</v>
      </c>
      <c r="BL7" s="39">
        <v>401.79</v>
      </c>
      <c r="BM7" s="39">
        <v>402.99</v>
      </c>
      <c r="BN7" s="39">
        <v>398.98</v>
      </c>
      <c r="BO7" s="39">
        <v>266.61</v>
      </c>
      <c r="BP7" s="39">
        <v>111.97</v>
      </c>
      <c r="BQ7" s="39">
        <v>114.36</v>
      </c>
      <c r="BR7" s="39">
        <v>111.1</v>
      </c>
      <c r="BS7" s="39">
        <v>111.13</v>
      </c>
      <c r="BT7" s="39">
        <v>107.8</v>
      </c>
      <c r="BU7" s="39">
        <v>101.72</v>
      </c>
      <c r="BV7" s="39">
        <v>102.38</v>
      </c>
      <c r="BW7" s="39">
        <v>100.12</v>
      </c>
      <c r="BX7" s="39">
        <v>98.66</v>
      </c>
      <c r="BY7" s="39">
        <v>98.64</v>
      </c>
      <c r="BZ7" s="39">
        <v>103.24</v>
      </c>
      <c r="CA7" s="39">
        <v>108.44</v>
      </c>
      <c r="CB7" s="39">
        <v>106.25</v>
      </c>
      <c r="CC7" s="39">
        <v>109.61</v>
      </c>
      <c r="CD7" s="39">
        <v>109.54</v>
      </c>
      <c r="CE7" s="39">
        <v>113.67</v>
      </c>
      <c r="CF7" s="39">
        <v>168.2</v>
      </c>
      <c r="CG7" s="39">
        <v>168.67</v>
      </c>
      <c r="CH7" s="39">
        <v>174.97</v>
      </c>
      <c r="CI7" s="39">
        <v>178.59</v>
      </c>
      <c r="CJ7" s="39">
        <v>178.92</v>
      </c>
      <c r="CK7" s="39">
        <v>168.38</v>
      </c>
      <c r="CL7" s="39">
        <v>41.68</v>
      </c>
      <c r="CM7" s="39">
        <v>41.35</v>
      </c>
      <c r="CN7" s="39">
        <v>40.49</v>
      </c>
      <c r="CO7" s="39">
        <v>40.21</v>
      </c>
      <c r="CP7" s="39">
        <v>37.92</v>
      </c>
      <c r="CQ7" s="39">
        <v>54.77</v>
      </c>
      <c r="CR7" s="39">
        <v>54.92</v>
      </c>
      <c r="CS7" s="39">
        <v>55.63</v>
      </c>
      <c r="CT7" s="39">
        <v>55.03</v>
      </c>
      <c r="CU7" s="39">
        <v>55.14</v>
      </c>
      <c r="CV7" s="39">
        <v>60</v>
      </c>
      <c r="CW7" s="39">
        <v>78</v>
      </c>
      <c r="CX7" s="39">
        <v>78.2</v>
      </c>
      <c r="CY7" s="39">
        <v>78.2</v>
      </c>
      <c r="CZ7" s="39">
        <v>78.2</v>
      </c>
      <c r="DA7" s="39">
        <v>78.2</v>
      </c>
      <c r="DB7" s="39">
        <v>82.89</v>
      </c>
      <c r="DC7" s="39">
        <v>82.66</v>
      </c>
      <c r="DD7" s="39">
        <v>82.04</v>
      </c>
      <c r="DE7" s="39">
        <v>81.900000000000006</v>
      </c>
      <c r="DF7" s="39">
        <v>81.39</v>
      </c>
      <c r="DG7" s="39">
        <v>89.8</v>
      </c>
      <c r="DH7" s="39">
        <v>65.319999999999993</v>
      </c>
      <c r="DI7" s="39">
        <v>66.849999999999994</v>
      </c>
      <c r="DJ7" s="39">
        <v>68.52</v>
      </c>
      <c r="DK7" s="39">
        <v>65.69</v>
      </c>
      <c r="DL7" s="39">
        <v>67.06</v>
      </c>
      <c r="DM7" s="39">
        <v>47.46</v>
      </c>
      <c r="DN7" s="39">
        <v>48.49</v>
      </c>
      <c r="DO7" s="39">
        <v>48.05</v>
      </c>
      <c r="DP7" s="39">
        <v>48.87</v>
      </c>
      <c r="DQ7" s="39">
        <v>49.92</v>
      </c>
      <c r="DR7" s="39">
        <v>49.59</v>
      </c>
      <c r="DS7" s="39">
        <v>7.33</v>
      </c>
      <c r="DT7" s="39">
        <v>7.19</v>
      </c>
      <c r="DU7" s="39">
        <v>7.12</v>
      </c>
      <c r="DV7" s="39">
        <v>7.07</v>
      </c>
      <c r="DW7" s="39">
        <v>6.93</v>
      </c>
      <c r="DX7" s="39">
        <v>9.7100000000000009</v>
      </c>
      <c r="DY7" s="39">
        <v>12.79</v>
      </c>
      <c r="DZ7" s="39">
        <v>13.39</v>
      </c>
      <c r="EA7" s="39">
        <v>14.85</v>
      </c>
      <c r="EB7" s="39">
        <v>16.88</v>
      </c>
      <c r="EC7" s="39">
        <v>19.440000000000001</v>
      </c>
      <c r="ED7" s="39">
        <v>0.41</v>
      </c>
      <c r="EE7" s="39">
        <v>0.11</v>
      </c>
      <c r="EF7" s="39">
        <v>0.25</v>
      </c>
      <c r="EG7" s="39">
        <v>0.1</v>
      </c>
      <c r="EH7" s="39">
        <v>0.15</v>
      </c>
      <c r="EI7" s="39">
        <v>0.99</v>
      </c>
      <c r="EJ7" s="39">
        <v>0.71</v>
      </c>
      <c r="EK7" s="39">
        <v>0.54</v>
      </c>
      <c r="EL7" s="39">
        <v>0.5</v>
      </c>
      <c r="EM7" s="39">
        <v>0.52</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2021-02-08T07:03:19Z</cp:lastPrinted>
  <dcterms:created xsi:type="dcterms:W3CDTF">2020-12-04T02:05:34Z</dcterms:created>
  <dcterms:modified xsi:type="dcterms:W3CDTF">2021-02-08T07:12:06Z</dcterms:modified>
  <cp:category/>
</cp:coreProperties>
</file>