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20 中之条町□■△▲\"/>
    </mc:Choice>
  </mc:AlternateContent>
  <xr:revisionPtr revIDLastSave="0" documentId="13_ncr:1_{4F16B6AB-11FF-418D-AD5B-57978481A4EF}" xr6:coauthVersionLast="36" xr6:coauthVersionMax="36" xr10:uidLastSave="{00000000-0000-0000-0000-000000000000}"/>
  <workbookProtection workbookAlgorithmName="SHA-512" workbookHashValue="dfnatfCqXY/KrDd17vvbu0VAHzdO21yoKsyTKD1bn3vw/7DotkNmH7CjaPiAuEoHrpdyFFSwpRP+k0mK6+F2NA==" workbookSaltValue="9u3Xv9MmCby30Ih4dWBSLw=="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<sst xmlns="http://schemas.openxmlformats.org/spreadsheetml/2006/main" count="228" uniqueCount="113">
  <si>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</si>
  <si>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</si>
  <si>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</si>
  <si>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</si>
  <si>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</si>
  <si>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</si>
  <si>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</si>
  <si>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</si>
  <si>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</si>
  <si>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</si>
  <si>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</si>
  <si>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</si>
  <si>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</si>
  <si>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</si>
  <si>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</si>
  <si>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</si>
  <si>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</si>
  <si>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</si>
  <si>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</si>
  <si>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</si>
  <si>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</si>
  <si>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</si>
  <si>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</si>
  <si>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</si>
  <si>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</si>
  <si>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</si>
  <si>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</si>
  <si>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</si>
  <si>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</si>
  <si>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</si>
  <si>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</si>
  <si>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</si>
  <si>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</si>
  <si>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</si>
  <si>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</si>
  <si>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</si>
  <si>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</si>
  <si>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</si>
  <si>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</si>
  <si>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</si>
  <si>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</si>
  <si>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</si>
  <si>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</si>
  <si>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</si>
  <si>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</si>
  <si>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</si>
  <si>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</si>
  <si>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</si>
  <si>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</si>
  <si>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</si>
  <si>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</si>
  <si>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</si>
  <si>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</si>
  <si>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</si>
  <si>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</si>
  <si>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</si>
  <si>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</si>
  <si>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</si>
  <si>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</si>
  <si>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</si>
  <si>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</si>
  <si>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</si>
  <si>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</si>
  <si>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</si>
  <si>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</si>
  <si>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</si>
  <si>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</si>
  <si>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</si>
  <si>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</si>
  <si>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</si>
  <si>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</si>
  <si>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</si>
  <si>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</si>
  <si>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</si>
  <si>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</si>
  <si>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</si>
  <si>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</si>
  <si>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</si>
  <si>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</si>
  <si>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</si>
  <si>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</si>
  <si>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</si>
  <si>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</si>
  <si>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</si>
  <si>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</si>
  <si>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</si>
  <si>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</si>
  <si>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</si>
  <si>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</si>
  <si>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</si>
  <si>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</si>
  <si>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</si>
  <si>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</si>
  <si>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</si>
  <si>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</si>
  <si>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</si>
  <si>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</si>
  <si>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</si>
  <si>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</si>
  <si>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</si>
  <si>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</si>
  <si>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</si>
  <si>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</si>
  <si>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</si>
  <si>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</si>
  <si>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</si>
  <si>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</si>
  <si>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</si>
  <si>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</si>
  <si>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</si>
  <si>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経常収支比率、料金回収率とも類似団体を上回っているが、施設利用率が低い。給水人口は今後も減少が予想されるため、方向性を検討していく必要がある。
　管路経年化率は低いが、更新需要を平準化し安定的に実施するための計画が必要である。
　管路更新にあたっては経営の健全性を維持しつつ投資計画を検討したい。</t>
    <phoneticPr fontId="4"/>
  </si>
  <si>
    <t xml:space="preserve">
①有形固定資産減価償却率は５３．８７％で、年々老朽化が進んでいる。
②管路経年化率は２．２１％と低く、耐用年数を超えている管路の割合は低い。
③管路更新率は０．３１％である。今後も計画的に更新を行いたい。</t>
    <phoneticPr fontId="4"/>
  </si>
  <si>
    <t xml:space="preserve">
①経常収益比率は１２５．８９％となっており、経常収益の殆どが給水収益であり安定している。
②累積欠損金比率は０％で欠損金が無い。
③流動比率は４８２．０８％と類似団体の平均値を上回っており、短期的な債務については支払い能力がある。
④企業債残高対給水収益比率は類似団体と比べて低い。新規借り入れは行っておらず償還が進んでおり、企業債に頼らない設備投資を行っている。
⑤料金回収率は１２４．７７％と給水に係る費用を給水収益で賄えている。
⑥給水原価は類似団体と比較すると６７．１円安く、費用の抑制など効率的な経営に努めている
⑦施設利用率は３７．４１％で、類似団体と比較すると利用率が低い。過疎化や給水人口減少に今後どう対応していくか難しい課題。
⑧有収率は８２．４３％となり類似団体の平均を上回ることができた。引き続き漏水調査等により対策を行っていきたい。</t>
    <rPh sb="142" eb="144">
      <t>シンキ</t>
    </rPh>
    <rPh sb="144" eb="145">
      <t>カ</t>
    </rPh>
    <rPh sb="146" eb="147">
      <t>イ</t>
    </rPh>
    <rPh sb="149" eb="150">
      <t>オコナ</t>
    </rPh>
    <rPh sb="155" eb="157">
      <t>ショウカン</t>
    </rPh>
    <rPh sb="158" eb="159">
      <t>スス</t>
    </rPh>
    <rPh sb="346" eb="347">
      <t>ウエ</t>
    </rPh>
    <rPh sb="356" eb="357">
      <t>ヒ</t>
    </rPh>
    <rPh sb="358" eb="359">
      <t>ツヅ</t>
    </rPh>
    <rPh sb="360" eb="362">
      <t>ロウスイ</t>
    </rPh>
    <rPh sb="362" eb="364">
      <t>チョウサ</t>
    </rPh>
    <rPh sb="364" eb="365">
      <t>トウ</t>
    </rPh>
    <rPh sb="368" eb="370">
      <t>タイサク</t>
    </rPh>
    <rPh sb="371" eb="37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</si>
</sst>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0.26</c:v>
                </c:pt>
                <c:pt idx="3" formatCode="#,##0.00;&quot;△&quot;#,##0.00;&quot;-&quot;">
                  <c:v>0.05</c:v>
                </c:pt>
                <c:pt idx="4" formatCode="#,##0.00;&quot;△&quot;#,##0.00;&quot;-&quot;">
                  <c:v>0.31</c:v>
                </c:pt>
              </c:numCache>
            </c:numRef>
          </c:val>
          <c:extLst>
            <c:ext xmlns:c16="http://schemas.microsoft.com/office/drawing/2014/chart" uri="{C3380CC4-5D6E-409C-BE32-E72D297353CC}">
              <c16:uniqueId val="{00000000-9377-4BB8-ACAC-88B8B2D0C87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9377-4BB8-ACAC-88B8B2D0C87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38.6</c:v>
                </c:pt>
                <c:pt idx="1">
                  <c:v>37.99</c:v>
                </c:pt>
                <c:pt idx="2">
                  <c:v>40.729999999999997</c:v>
                </c:pt>
                <c:pt idx="3">
                  <c:v>39.409999999999997</c:v>
                </c:pt>
                <c:pt idx="4">
                  <c:v>37.409999999999997</c:v>
                </c:pt>
              </c:numCache>
            </c:numRef>
          </c:val>
          <c:extLst>
            <c:ext xmlns:c16="http://schemas.microsoft.com/office/drawing/2014/chart" uri="{C3380CC4-5D6E-409C-BE32-E72D297353CC}">
              <c16:uniqueId val="{00000000-ADCB-43E6-A11B-9CF500F28A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ADCB-43E6-A11B-9CF500F28A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84.84</c:v>
                </c:pt>
                <c:pt idx="1">
                  <c:v>83.58</c:v>
                </c:pt>
                <c:pt idx="2">
                  <c:v>78.02</c:v>
                </c:pt>
                <c:pt idx="3">
                  <c:v>79.56</c:v>
                </c:pt>
                <c:pt idx="4">
                  <c:v>82.43</c:v>
                </c:pt>
              </c:numCache>
            </c:numRef>
          </c:val>
          <c:extLst>
            <c:ext xmlns:c16="http://schemas.microsoft.com/office/drawing/2014/chart" uri="{C3380CC4-5D6E-409C-BE32-E72D297353CC}">
              <c16:uniqueId val="{00000000-95DA-4B19-8A4F-020484C1F1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95DA-4B19-8A4F-020484C1F1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118.63</c:v>
                </c:pt>
                <c:pt idx="1">
                  <c:v>129.56</c:v>
                </c:pt>
                <c:pt idx="2">
                  <c:v>126.15</c:v>
                </c:pt>
                <c:pt idx="3">
                  <c:v>128.78</c:v>
                </c:pt>
                <c:pt idx="4">
                  <c:v>125.89</c:v>
                </c:pt>
              </c:numCache>
            </c:numRef>
          </c:val>
          <c:extLst>
            <c:ext xmlns:c16="http://schemas.microsoft.com/office/drawing/2014/chart" uri="{C3380CC4-5D6E-409C-BE32-E72D297353CC}">
              <c16:uniqueId val="{00000000-A378-489A-B264-71A8263EDA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A378-489A-B264-71A8263EDA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47.79</c:v>
                </c:pt>
                <c:pt idx="1">
                  <c:v>49.55</c:v>
                </c:pt>
                <c:pt idx="2">
                  <c:v>51.2</c:v>
                </c:pt>
                <c:pt idx="3">
                  <c:v>52.81</c:v>
                </c:pt>
                <c:pt idx="4">
                  <c:v>53.87</c:v>
                </c:pt>
              </c:numCache>
            </c:numRef>
          </c:val>
          <c:extLst>
            <c:ext xmlns:c16="http://schemas.microsoft.com/office/drawing/2014/chart" uri="{C3380CC4-5D6E-409C-BE32-E72D297353CC}">
              <c16:uniqueId val="{00000000-2020-449E-9E9C-4EC36028DA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2020-449E-9E9C-4EC36028DA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1.62</c:v>
                </c:pt>
                <c:pt idx="1">
                  <c:v>2.29</c:v>
                </c:pt>
                <c:pt idx="2">
                  <c:v>1.53</c:v>
                </c:pt>
                <c:pt idx="3">
                  <c:v>1.82</c:v>
                </c:pt>
                <c:pt idx="4">
                  <c:v>2.21</c:v>
                </c:pt>
              </c:numCache>
            </c:numRef>
          </c:val>
          <c:extLst>
            <c:ext xmlns:c16="http://schemas.microsoft.com/office/drawing/2014/chart" uri="{C3380CC4-5D6E-409C-BE32-E72D297353CC}">
              <c16:uniqueId val="{00000000-5503-4250-BAD8-66A4DCD6F4D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5503-4250-BAD8-66A4DCD6F4D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8B-4816-BF64-0CFAD3E05F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6F8B-4816-BF64-0CFAD3E05F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472.84</c:v>
                </c:pt>
                <c:pt idx="1">
                  <c:v>345.4</c:v>
                </c:pt>
                <c:pt idx="2">
                  <c:v>413.22</c:v>
                </c:pt>
                <c:pt idx="3">
                  <c:v>550.69000000000005</c:v>
                </c:pt>
                <c:pt idx="4">
                  <c:v>482.08</c:v>
                </c:pt>
              </c:numCache>
            </c:numRef>
          </c:val>
          <c:extLst>
            <c:ext xmlns:c16="http://schemas.microsoft.com/office/drawing/2014/chart" uri="{C3380CC4-5D6E-409C-BE32-E72D297353CC}">
              <c16:uniqueId val="{00000000-BAC2-435E-9667-30B83AD493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BAC2-435E-9667-30B83AD493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259.36</c:v>
                </c:pt>
                <c:pt idx="1">
                  <c:v>240.55</c:v>
                </c:pt>
                <c:pt idx="2">
                  <c:v>212.91</c:v>
                </c:pt>
                <c:pt idx="3">
                  <c:v>188.31</c:v>
                </c:pt>
                <c:pt idx="4">
                  <c:v>166.12</c:v>
                </c:pt>
              </c:numCache>
            </c:numRef>
          </c:val>
          <c:extLst>
            <c:ext xmlns:c16="http://schemas.microsoft.com/office/drawing/2014/chart" uri="{C3380CC4-5D6E-409C-BE32-E72D297353CC}">
              <c16:uniqueId val="{00000000-77F2-40BF-BA76-B41B1CE328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77F2-40BF-BA76-B41B1CE328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115.64</c:v>
                </c:pt>
                <c:pt idx="1">
                  <c:v>130.19</c:v>
                </c:pt>
                <c:pt idx="2">
                  <c:v>124.97</c:v>
                </c:pt>
                <c:pt idx="3">
                  <c:v>128.13999999999999</c:v>
                </c:pt>
                <c:pt idx="4">
                  <c:v>124.77</c:v>
                </c:pt>
              </c:numCache>
            </c:numRef>
          </c:val>
          <c:extLst>
            <c:ext xmlns:c16="http://schemas.microsoft.com/office/drawing/2014/chart" uri="{C3380CC4-5D6E-409C-BE32-E72D297353CC}">
              <c16:uniqueId val="{00000000-ED69-4DE5-AD65-B8158B6155F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ED69-4DE5-AD65-B8158B6155F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134.58000000000001</c:v>
                </c:pt>
                <c:pt idx="1">
                  <c:v>119.67</c:v>
                </c:pt>
                <c:pt idx="2">
                  <c:v>124.99</c:v>
                </c:pt>
                <c:pt idx="3">
                  <c:v>122.08</c:v>
                </c:pt>
                <c:pt idx="4">
                  <c:v>125.72</c:v>
                </c:pt>
              </c:numCache>
            </c:numRef>
          </c:val>
          <c:extLst>
            <c:ext xmlns:c16="http://schemas.microsoft.com/office/drawing/2014/chart" uri="{C3380CC4-5D6E-409C-BE32-E72D297353CC}">
              <c16:uniqueId val="{00000000-679C-47E2-839F-61B999CE2F4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679C-47E2-839F-61B999CE2F4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群馬県　中之条町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15782</v>
      </c>
      <c r="AM8" s="71"/>
      <c r="AN8" s="71"/>
      <c r="AO8" s="71"/>
      <c r="AP8" s="71"/>
      <c r="AQ8" s="71"/>
      <c r="AR8" s="71"/>
      <c r="AS8" s="71"/>
      <c r="AT8" s="67">
        <f>データ!$S$6</f>
        <v>439.28</v>
      </c>
      <c r="AU8" s="68"/>
      <c r="AV8" s="68"/>
      <c r="AW8" s="68"/>
      <c r="AX8" s="68"/>
      <c r="AY8" s="68"/>
      <c r="AZ8" s="68"/>
      <c r="BA8" s="68"/>
      <c r="BB8" s="70">
        <f>データ!$T$6</f>
        <v>35.93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87.44</v>
      </c>
      <c r="J10" s="68"/>
      <c r="K10" s="68"/>
      <c r="L10" s="68"/>
      <c r="M10" s="68"/>
      <c r="N10" s="68"/>
      <c r="O10" s="69"/>
      <c r="P10" s="70">
        <f>データ!$P$6</f>
        <v>72.37</v>
      </c>
      <c r="Q10" s="70"/>
      <c r="R10" s="70"/>
      <c r="S10" s="70"/>
      <c r="T10" s="70"/>
      <c r="U10" s="70"/>
      <c r="V10" s="70"/>
      <c r="W10" s="71">
        <f>データ!$Q$6</f>
        <v>3074</v>
      </c>
      <c r="X10" s="71"/>
      <c r="Y10" s="71"/>
      <c r="Z10" s="71"/>
      <c r="AA10" s="71"/>
      <c r="AB10" s="71"/>
      <c r="AC10" s="71"/>
      <c r="AD10" s="2"/>
      <c r="AE10" s="2"/>
      <c r="AF10" s="2"/>
      <c r="AG10" s="2"/>
      <c r="AH10" s="4"/>
      <c r="AI10" s="4"/>
      <c r="AJ10" s="4"/>
      <c r="AK10" s="4"/>
      <c r="AL10" s="71">
        <f>データ!$U$6</f>
        <v>11355</v>
      </c>
      <c r="AM10" s="71"/>
      <c r="AN10" s="71"/>
      <c r="AO10" s="71"/>
      <c r="AP10" s="71"/>
      <c r="AQ10" s="71"/>
      <c r="AR10" s="71"/>
      <c r="AS10" s="71"/>
      <c r="AT10" s="67">
        <f>データ!$V$6</f>
        <v>9.83</v>
      </c>
      <c r="AU10" s="68"/>
      <c r="AV10" s="68"/>
      <c r="AW10" s="68"/>
      <c r="AX10" s="68"/>
      <c r="AY10" s="68"/>
      <c r="AZ10" s="68"/>
      <c r="BA10" s="68"/>
      <c r="BB10" s="70">
        <f>データ!$W$6</f>
        <v>1155.1400000000001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5"/>
      <c r="BN63" s="55"/>
      <c r="BO63" s="55"/>
      <c r="BP63" s="55"/>
      <c r="BQ63" s="55"/>
      <c r="BR63" s="55"/>
      <c r="BS63" s="55"/>
      <c r="BT63" s="55"/>
      <c r="BU63" s="55"/>
      <c r="BV63" s="55"/>
      <c r="BW63" s="55"/>
      <c r="BX63" s="55"/>
      <c r="BY63" s="55"/>
      <c r="BZ63" s="56"/>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zZui/v8eu2TCUNVSfaDyCUfmb2Sgx/hqX1Zx7oqyKltyZ5B9F78km3nV6I5cLjtDuVR6rOZjlUz4s8AGS9+A==" saltValue="hTpbb8/Tr6eBT8cJHJ72+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2019</v>
      </c>
      <c r="C6" s="34">
        <f t="shared" ref="C6:W6" si="3">C7</f>
        <v>104213</v>
      </c>
      <c r="D6" s="34">
        <f t="shared" si="3"/>
        <v>46</v>
      </c>
      <c r="E6" s="34">
        <f t="shared" si="3"/>
        <v>1</v>
      </c>
      <c r="F6" s="34">
        <f t="shared" si="3"/>
        <v>0</v>
      </c>
      <c r="G6" s="34">
        <f t="shared" si="3"/>
        <v>1</v>
      </c>
      <c r="H6" s="34" t="str">
        <f t="shared" si="3"/>
        <v>群馬県　中之条町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87.44</v>
      </c>
      <c r="P6" s="35">
        <f t="shared" si="3"/>
        <v>72.37</v>
      </c>
      <c r="Q6" s="35">
        <f t="shared" si="3"/>
        <v>3074</v>
      </c>
      <c r="R6" s="35">
        <f t="shared" si="3"/>
        <v>15782</v>
      </c>
      <c r="S6" s="35">
        <f t="shared" si="3"/>
        <v>439.28</v>
      </c>
      <c r="T6" s="35">
        <f t="shared" si="3"/>
        <v>35.93</v>
      </c>
      <c r="U6" s="35">
        <f t="shared" si="3"/>
        <v>11355</v>
      </c>
      <c r="V6" s="35">
        <f t="shared" si="3"/>
        <v>9.83</v>
      </c>
      <c r="W6" s="35">
        <f t="shared" si="3"/>
        <v>1155.1400000000001</v>
      </c>
      <c r="X6" s="36">
        <f>IF(X7="",NA(),X7)</f>
        <v>118.63</v>
      </c>
      <c r="Y6" s="36">
        <f t="shared" ref="Y6:AG6" si="4">IF(Y7="",NA(),Y7)</f>
        <v>129.56</v>
      </c>
      <c r="Z6" s="36">
        <f t="shared" si="4"/>
        <v>126.15</v>
      </c>
      <c r="AA6" s="36">
        <f t="shared" si="4"/>
        <v>128.78</v>
      </c>
      <c r="AB6" s="36">
        <f t="shared" si="4"/>
        <v>125.89</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472.84</v>
      </c>
      <c r="AU6" s="36">
        <f t="shared" ref="AU6:BC6" si="6">IF(AU7="",NA(),AU7)</f>
        <v>345.4</v>
      </c>
      <c r="AV6" s="36">
        <f t="shared" si="6"/>
        <v>413.22</v>
      </c>
      <c r="AW6" s="36">
        <f t="shared" si="6"/>
        <v>550.69000000000005</v>
      </c>
      <c r="AX6" s="36">
        <f t="shared" si="6"/>
        <v>482.08</v>
      </c>
      <c r="AY6" s="36">
        <f t="shared" si="6"/>
        <v>398.29</v>
      </c>
      <c r="AZ6" s="36">
        <f t="shared" si="6"/>
        <v>388.67</v>
      </c>
      <c r="BA6" s="36">
        <f t="shared" si="6"/>
        <v>355.27</v>
      </c>
      <c r="BB6" s="36">
        <f t="shared" si="6"/>
        <v>359.7</v>
      </c>
      <c r="BC6" s="36">
        <f t="shared" si="6"/>
        <v>362.93</v>
      </c>
      <c r="BD6" s="35" t="str">
        <f>IF(BD7="","",IF(BD7="-","【-】","【"&amp;SUBSTITUTE(TEXT(BD7,"#,##0.00"),"-","△")&amp;"】"))</f>
        <v>【264.97】</v>
      </c>
      <c r="BE6" s="36">
        <f>IF(BE7="",NA(),BE7)</f>
        <v>259.36</v>
      </c>
      <c r="BF6" s="36">
        <f t="shared" ref="BF6:BN6" si="7">IF(BF7="",NA(),BF7)</f>
        <v>240.55</v>
      </c>
      <c r="BG6" s="36">
        <f t="shared" si="7"/>
        <v>212.91</v>
      </c>
      <c r="BH6" s="36">
        <f t="shared" si="7"/>
        <v>188.31</v>
      </c>
      <c r="BI6" s="36">
        <f t="shared" si="7"/>
        <v>166.12</v>
      </c>
      <c r="BJ6" s="36">
        <f t="shared" si="7"/>
        <v>431</v>
      </c>
      <c r="BK6" s="36">
        <f t="shared" si="7"/>
        <v>422.5</v>
      </c>
      <c r="BL6" s="36">
        <f t="shared" si="7"/>
        <v>458.27</v>
      </c>
      <c r="BM6" s="36">
        <f t="shared" si="7"/>
        <v>447.01</v>
      </c>
      <c r="BN6" s="36">
        <f t="shared" si="7"/>
        <v>439.05</v>
      </c>
      <c r="BO6" s="35" t="str">
        <f>IF(BO7="","",IF(BO7="-","【-】","【"&amp;SUBSTITUTE(TEXT(BO7,"#,##0.00"),"-","△")&amp;"】"))</f>
        <v>【266.61】</v>
      </c>
      <c r="BP6" s="36">
        <f>IF(BP7="",NA(),BP7)</f>
        <v>115.64</v>
      </c>
      <c r="BQ6" s="36">
        <f t="shared" ref="BQ6:BY6" si="8">IF(BQ7="",NA(),BQ7)</f>
        <v>130.19</v>
      </c>
      <c r="BR6" s="36">
        <f t="shared" si="8"/>
        <v>124.97</v>
      </c>
      <c r="BS6" s="36">
        <f t="shared" si="8"/>
        <v>128.13999999999999</v>
      </c>
      <c r="BT6" s="36">
        <f t="shared" si="8"/>
        <v>124.77</v>
      </c>
      <c r="BU6" s="36">
        <f t="shared" si="8"/>
        <v>100.82</v>
      </c>
      <c r="BV6" s="36">
        <f t="shared" si="8"/>
        <v>101.64</v>
      </c>
      <c r="BW6" s="36">
        <f t="shared" si="8"/>
        <v>96.77</v>
      </c>
      <c r="BX6" s="36">
        <f t="shared" si="8"/>
        <v>95.81</v>
      </c>
      <c r="BY6" s="36">
        <f t="shared" si="8"/>
        <v>95.26</v>
      </c>
      <c r="BZ6" s="35" t="str">
        <f>IF(BZ7="","",IF(BZ7="-","【-】","【"&amp;SUBSTITUTE(TEXT(BZ7,"#,##0.00"),"-","△")&amp;"】"))</f>
        <v>【103.24】</v>
      </c>
      <c r="CA6" s="36">
        <f>IF(CA7="",NA(),CA7)</f>
        <v>134.58000000000001</v>
      </c>
      <c r="CB6" s="36">
        <f t="shared" ref="CB6:CJ6" si="9">IF(CB7="",NA(),CB7)</f>
        <v>119.67</v>
      </c>
      <c r="CC6" s="36">
        <f t="shared" si="9"/>
        <v>124.99</v>
      </c>
      <c r="CD6" s="36">
        <f t="shared" si="9"/>
        <v>122.08</v>
      </c>
      <c r="CE6" s="36">
        <f t="shared" si="9"/>
        <v>125.72</v>
      </c>
      <c r="CF6" s="36">
        <f t="shared" si="9"/>
        <v>179.55</v>
      </c>
      <c r="CG6" s="36">
        <f t="shared" si="9"/>
        <v>179.16</v>
      </c>
      <c r="CH6" s="36">
        <f t="shared" si="9"/>
        <v>187.18</v>
      </c>
      <c r="CI6" s="36">
        <f t="shared" si="9"/>
        <v>189.58</v>
      </c>
      <c r="CJ6" s="36">
        <f t="shared" si="9"/>
        <v>192.82</v>
      </c>
      <c r="CK6" s="35" t="str">
        <f>IF(CK7="","",IF(CK7="-","【-】","【"&amp;SUBSTITUTE(TEXT(CK7,"#,##0.00"),"-","△")&amp;"】"))</f>
        <v>【168.38】</v>
      </c>
      <c r="CL6" s="36">
        <f>IF(CL7="",NA(),CL7)</f>
        <v>38.6</v>
      </c>
      <c r="CM6" s="36">
        <f t="shared" ref="CM6:CU6" si="10">IF(CM7="",NA(),CM7)</f>
        <v>37.99</v>
      </c>
      <c r="CN6" s="36">
        <f t="shared" si="10"/>
        <v>40.729999999999997</v>
      </c>
      <c r="CO6" s="36">
        <f t="shared" si="10"/>
        <v>39.409999999999997</v>
      </c>
      <c r="CP6" s="36">
        <f t="shared" si="10"/>
        <v>37.409999999999997</v>
      </c>
      <c r="CQ6" s="36">
        <f t="shared" si="10"/>
        <v>53.52</v>
      </c>
      <c r="CR6" s="36">
        <f t="shared" si="10"/>
        <v>54.24</v>
      </c>
      <c r="CS6" s="36">
        <f t="shared" si="10"/>
        <v>55.88</v>
      </c>
      <c r="CT6" s="36">
        <f t="shared" si="10"/>
        <v>55.22</v>
      </c>
      <c r="CU6" s="36">
        <f t="shared" si="10"/>
        <v>54.05</v>
      </c>
      <c r="CV6" s="35" t="str">
        <f>IF(CV7="","",IF(CV7="-","【-】","【"&amp;SUBSTITUTE(TEXT(CV7,"#,##0.00"),"-","△")&amp;"】"))</f>
        <v>【60.00】</v>
      </c>
      <c r="CW6" s="36">
        <f>IF(CW7="",NA(),CW7)</f>
        <v>84.84</v>
      </c>
      <c r="CX6" s="36">
        <f t="shared" ref="CX6:DF6" si="11">IF(CX7="",NA(),CX7)</f>
        <v>83.58</v>
      </c>
      <c r="CY6" s="36">
        <f t="shared" si="11"/>
        <v>78.02</v>
      </c>
      <c r="CZ6" s="36">
        <f t="shared" si="11"/>
        <v>79.56</v>
      </c>
      <c r="DA6" s="36">
        <f t="shared" si="11"/>
        <v>82.43</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47.79</v>
      </c>
      <c r="DI6" s="36">
        <f t="shared" ref="DI6:DQ6" si="12">IF(DI7="",NA(),DI7)</f>
        <v>49.55</v>
      </c>
      <c r="DJ6" s="36">
        <f t="shared" si="12"/>
        <v>51.2</v>
      </c>
      <c r="DK6" s="36">
        <f t="shared" si="12"/>
        <v>52.81</v>
      </c>
      <c r="DL6" s="36">
        <f t="shared" si="12"/>
        <v>53.87</v>
      </c>
      <c r="DM6" s="36">
        <f t="shared" si="12"/>
        <v>47.7</v>
      </c>
      <c r="DN6" s="36">
        <f t="shared" si="12"/>
        <v>48.14</v>
      </c>
      <c r="DO6" s="36">
        <f t="shared" si="12"/>
        <v>46.61</v>
      </c>
      <c r="DP6" s="36">
        <f t="shared" si="12"/>
        <v>47.97</v>
      </c>
      <c r="DQ6" s="36">
        <f t="shared" si="12"/>
        <v>49.12</v>
      </c>
      <c r="DR6" s="35" t="str">
        <f>IF(DR7="","",IF(DR7="-","【-】","【"&amp;SUBSTITUTE(TEXT(DR7,"#,##0.00"),"-","△")&amp;"】"))</f>
        <v>【49.59】</v>
      </c>
      <c r="DS6" s="36">
        <f>IF(DS7="",NA(),DS7)</f>
        <v>1.62</v>
      </c>
      <c r="DT6" s="36">
        <f t="shared" ref="DT6:EB6" si="13">IF(DT7="",NA(),DT7)</f>
        <v>2.29</v>
      </c>
      <c r="DU6" s="36">
        <f t="shared" si="13"/>
        <v>1.53</v>
      </c>
      <c r="DV6" s="36">
        <f t="shared" si="13"/>
        <v>1.82</v>
      </c>
      <c r="DW6" s="36">
        <f t="shared" si="13"/>
        <v>2.21</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5">
        <f t="shared" ref="EE6:EM6" si="14">IF(EE7="",NA(),EE7)</f>
        <v>0</v>
      </c>
      <c r="EF6" s="36">
        <f t="shared" si="14"/>
        <v>0.26</v>
      </c>
      <c r="EG6" s="36">
        <f t="shared" si="14"/>
        <v>0.05</v>
      </c>
      <c r="EH6" s="36">
        <f t="shared" si="14"/>
        <v>0.31</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2">
      <c r="A7" s="29"/>
      <c r="B7" s="38">
        <v>2019</v>
      </c>
      <c r="C7" s="38">
        <v>104213</v>
      </c>
      <c r="D7" s="38">
        <v>46</v>
      </c>
      <c r="E7" s="38">
        <v>1</v>
      </c>
      <c r="F7" s="38">
        <v>0</v>
      </c>
      <c r="G7" s="38">
        <v>1</v>
      </c>
      <c r="H7" s="38" t="s">
        <v>92</v>
      </c>
      <c r="I7" s="38" t="s">
        <v>93</v>
      </c>
      <c r="J7" s="38" t="s">
        <v>94</v>
      </c>
      <c r="K7" s="38" t="s">
        <v>95</v>
      </c>
      <c r="L7" s="38" t="s">
        <v>96</v>
      </c>
      <c r="M7" s="38" t="s">
        <v>97</v>
      </c>
      <c r="N7" s="39" t="s">
        <v>98</v>
      </c>
      <c r="O7" s="39">
        <v>87.44</v>
      </c>
      <c r="P7" s="39">
        <v>72.37</v>
      </c>
      <c r="Q7" s="39">
        <v>3074</v>
      </c>
      <c r="R7" s="39">
        <v>15782</v>
      </c>
      <c r="S7" s="39">
        <v>439.28</v>
      </c>
      <c r="T7" s="39">
        <v>35.93</v>
      </c>
      <c r="U7" s="39">
        <v>11355</v>
      </c>
      <c r="V7" s="39">
        <v>9.83</v>
      </c>
      <c r="W7" s="39">
        <v>1155.1400000000001</v>
      </c>
      <c r="X7" s="39">
        <v>118.63</v>
      </c>
      <c r="Y7" s="39">
        <v>129.56</v>
      </c>
      <c r="Z7" s="39">
        <v>126.15</v>
      </c>
      <c r="AA7" s="39">
        <v>128.78</v>
      </c>
      <c r="AB7" s="39">
        <v>125.89</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472.84</v>
      </c>
      <c r="AU7" s="39">
        <v>345.4</v>
      </c>
      <c r="AV7" s="39">
        <v>413.22</v>
      </c>
      <c r="AW7" s="39">
        <v>550.69000000000005</v>
      </c>
      <c r="AX7" s="39">
        <v>482.08</v>
      </c>
      <c r="AY7" s="39">
        <v>398.29</v>
      </c>
      <c r="AZ7" s="39">
        <v>388.67</v>
      </c>
      <c r="BA7" s="39">
        <v>355.27</v>
      </c>
      <c r="BB7" s="39">
        <v>359.7</v>
      </c>
      <c r="BC7" s="39">
        <v>362.93</v>
      </c>
      <c r="BD7" s="39">
        <v>264.97000000000003</v>
      </c>
      <c r="BE7" s="39">
        <v>259.36</v>
      </c>
      <c r="BF7" s="39">
        <v>240.55</v>
      </c>
      <c r="BG7" s="39">
        <v>212.91</v>
      </c>
      <c r="BH7" s="39">
        <v>188.31</v>
      </c>
      <c r="BI7" s="39">
        <v>166.12</v>
      </c>
      <c r="BJ7" s="39">
        <v>431</v>
      </c>
      <c r="BK7" s="39">
        <v>422.5</v>
      </c>
      <c r="BL7" s="39">
        <v>458.27</v>
      </c>
      <c r="BM7" s="39">
        <v>447.01</v>
      </c>
      <c r="BN7" s="39">
        <v>439.05</v>
      </c>
      <c r="BO7" s="39">
        <v>266.61</v>
      </c>
      <c r="BP7" s="39">
        <v>115.64</v>
      </c>
      <c r="BQ7" s="39">
        <v>130.19</v>
      </c>
      <c r="BR7" s="39">
        <v>124.97</v>
      </c>
      <c r="BS7" s="39">
        <v>128.13999999999999</v>
      </c>
      <c r="BT7" s="39">
        <v>124.77</v>
      </c>
      <c r="BU7" s="39">
        <v>100.82</v>
      </c>
      <c r="BV7" s="39">
        <v>101.64</v>
      </c>
      <c r="BW7" s="39">
        <v>96.77</v>
      </c>
      <c r="BX7" s="39">
        <v>95.81</v>
      </c>
      <c r="BY7" s="39">
        <v>95.26</v>
      </c>
      <c r="BZ7" s="39">
        <v>103.24</v>
      </c>
      <c r="CA7" s="39">
        <v>134.58000000000001</v>
      </c>
      <c r="CB7" s="39">
        <v>119.67</v>
      </c>
      <c r="CC7" s="39">
        <v>124.99</v>
      </c>
      <c r="CD7" s="39">
        <v>122.08</v>
      </c>
      <c r="CE7" s="39">
        <v>125.72</v>
      </c>
      <c r="CF7" s="39">
        <v>179.55</v>
      </c>
      <c r="CG7" s="39">
        <v>179.16</v>
      </c>
      <c r="CH7" s="39">
        <v>187.18</v>
      </c>
      <c r="CI7" s="39">
        <v>189.58</v>
      </c>
      <c r="CJ7" s="39">
        <v>192.82</v>
      </c>
      <c r="CK7" s="39">
        <v>168.38</v>
      </c>
      <c r="CL7" s="39">
        <v>38.6</v>
      </c>
      <c r="CM7" s="39">
        <v>37.99</v>
      </c>
      <c r="CN7" s="39">
        <v>40.729999999999997</v>
      </c>
      <c r="CO7" s="39">
        <v>39.409999999999997</v>
      </c>
      <c r="CP7" s="39">
        <v>37.409999999999997</v>
      </c>
      <c r="CQ7" s="39">
        <v>53.52</v>
      </c>
      <c r="CR7" s="39">
        <v>54.24</v>
      </c>
      <c r="CS7" s="39">
        <v>55.88</v>
      </c>
      <c r="CT7" s="39">
        <v>55.22</v>
      </c>
      <c r="CU7" s="39">
        <v>54.05</v>
      </c>
      <c r="CV7" s="39">
        <v>60</v>
      </c>
      <c r="CW7" s="39">
        <v>84.84</v>
      </c>
      <c r="CX7" s="39">
        <v>83.58</v>
      </c>
      <c r="CY7" s="39">
        <v>78.02</v>
      </c>
      <c r="CZ7" s="39">
        <v>79.56</v>
      </c>
      <c r="DA7" s="39">
        <v>82.43</v>
      </c>
      <c r="DB7" s="39">
        <v>81.459999999999994</v>
      </c>
      <c r="DC7" s="39">
        <v>81.680000000000007</v>
      </c>
      <c r="DD7" s="39">
        <v>80.989999999999995</v>
      </c>
      <c r="DE7" s="39">
        <v>80.930000000000007</v>
      </c>
      <c r="DF7" s="39">
        <v>80.510000000000005</v>
      </c>
      <c r="DG7" s="39">
        <v>89.8</v>
      </c>
      <c r="DH7" s="39">
        <v>47.79</v>
      </c>
      <c r="DI7" s="39">
        <v>49.55</v>
      </c>
      <c r="DJ7" s="39">
        <v>51.2</v>
      </c>
      <c r="DK7" s="39">
        <v>52.81</v>
      </c>
      <c r="DL7" s="39">
        <v>53.87</v>
      </c>
      <c r="DM7" s="39">
        <v>47.7</v>
      </c>
      <c r="DN7" s="39">
        <v>48.14</v>
      </c>
      <c r="DO7" s="39">
        <v>46.61</v>
      </c>
      <c r="DP7" s="39">
        <v>47.97</v>
      </c>
      <c r="DQ7" s="39">
        <v>49.12</v>
      </c>
      <c r="DR7" s="39">
        <v>49.59</v>
      </c>
      <c r="DS7" s="39">
        <v>1.62</v>
      </c>
      <c r="DT7" s="39">
        <v>2.29</v>
      </c>
      <c r="DU7" s="39">
        <v>1.53</v>
      </c>
      <c r="DV7" s="39">
        <v>1.82</v>
      </c>
      <c r="DW7" s="39">
        <v>2.21</v>
      </c>
      <c r="DX7" s="39">
        <v>7.26</v>
      </c>
      <c r="DY7" s="39">
        <v>11.13</v>
      </c>
      <c r="DZ7" s="39">
        <v>10.84</v>
      </c>
      <c r="EA7" s="39">
        <v>15.33</v>
      </c>
      <c r="EB7" s="39">
        <v>16.760000000000002</v>
      </c>
      <c r="EC7" s="39">
        <v>19.440000000000001</v>
      </c>
      <c r="ED7" s="39">
        <v>0</v>
      </c>
      <c r="EE7" s="39">
        <v>0</v>
      </c>
      <c r="EF7" s="39">
        <v>0.26</v>
      </c>
      <c r="EG7" s="39">
        <v>0.05</v>
      </c>
      <c r="EH7" s="39">
        <v>0.31</v>
      </c>
      <c r="EI7" s="39">
        <v>1.65</v>
      </c>
      <c r="EJ7" s="39">
        <v>0.47</v>
      </c>
      <c r="EK7" s="39">
        <v>0.39</v>
      </c>
      <c r="EL7" s="39">
        <v>0.43</v>
      </c>
      <c r="EM7" s="39">
        <v>0.42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104</v>
      </c>
    </row>
    <row r="12" spans="1:144" x14ac:dyDescent="0.2">
      <c r="B12">
        <v>1</v>
      </c>
      <c r="C12">
        <v>1</v>
      </c>
      <c r="D12">
        <v>1</v>
      </c>
      <c r="E12">
        <v>1</v>
      </c>
      <c r="F12">
        <v>1</v>
      </c>
      <c r="G12" t="s">
        <v>105</v>
      </c>
    </row>
    <row r="13" spans="1:144" x14ac:dyDescent="0.2">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2021-02-16T07:42:30Z</cp:lastPrinted>
  <dcterms:created xsi:type="dcterms:W3CDTF">2020-12-04T02:05:30Z</dcterms:created>
  <dcterms:modified xsi:type="dcterms:W3CDTF">2021-02-16T07:42:32Z</dcterms:modified>
  <cp:category/>
</cp:coreProperties>
</file>