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19○甘楽町\"/>
    </mc:Choice>
  </mc:AlternateContent>
  <xr:revisionPtr revIDLastSave="0" documentId="13_ncr:1_{6C85CAEF-473C-4F0C-A259-94CBABB25A0D}" xr6:coauthVersionLast="36" xr6:coauthVersionMax="36" xr10:uidLastSave="{00000000-0000-0000-0000-000000000000}"/>
  <workbookProtection workbookAlgorithmName="SHA-512" workbookHashValue="HftmKP5lCrf8NuWBH7ZGbQrj8WEVAC9SH/FJBKpWud9HGR4P9N2ak59Nf7ab1YwcHF7zl2a5C2WTSLq/8Ay0VQ==" workbookSaltValue="157l/PerI3VN3AmZDi792w=="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O6" i="5"/>
  <c r="I10" i="4" s="1"/>
  <c r="N6" i="5"/>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P10" i="4"/>
  <c r="B10" i="4"/>
  <c r="BB8" i="4"/>
  <c r="AT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<sst xmlns="http://schemas.openxmlformats.org/spreadsheetml/2006/main" count="228" uniqueCount="113">
  <si>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</si>
  <si>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</si>
  <si>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</si>
  <si>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</si>
  <si>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</si>
  <si>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</si>
  <si>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</si>
  <si>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</si>
  <si>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</si>
  <si>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</si>
  <si>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</si>
  <si>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</si>
  <si>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</si>
  <si>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</si>
  <si>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</si>
  <si>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</si>
  <si>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</si>
  <si>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</si>
  <si>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</si>
  <si>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</si>
  <si>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</si>
  <si>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</si>
  <si>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</si>
  <si>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</si>
  <si>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</si>
  <si>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</si>
  <si>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</si>
  <si>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</si>
  <si>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</si>
  <si>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</si>
  <si>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</si>
  <si>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</si>
  <si>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</si>
  <si>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</si>
  <si>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</si>
  <si>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</si>
  <si>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</si>
  <si>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</si>
  <si>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</si>
  <si>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</si>
  <si>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</si>
  <si>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</si>
  <si>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</si>
  <si>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</si>
  <si>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</si>
  <si>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</si>
  <si>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</si>
  <si>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</si>
  <si>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</si>
  <si>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</si>
  <si>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</si>
  <si>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</si>
  <si>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</si>
  <si>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</si>
  <si>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</si>
  <si>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</si>
  <si>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</si>
  <si>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</si>
  <si>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</si>
  <si>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</si>
  <si>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</si>
  <si>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</si>
  <si>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</si>
  <si>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</si>
  <si>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</si>
  <si>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</si>
  <si>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</si>
  <si>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</si>
  <si>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</si>
  <si>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</si>
  <si>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</si>
  <si>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</si>
  <si>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</si>
  <si>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</si>
  <si>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</si>
  <si>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</si>
  <si>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</si>
  <si>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</si>
  <si>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</si>
  <si>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</si>
  <si>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</si>
  <si>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</si>
  <si>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</si>
  <si>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</si>
  <si>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</si>
  <si>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</si>
  <si>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</si>
  <si>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</si>
  <si>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</si>
  <si>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</si>
  <si>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</si>
  <si>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</si>
  <si>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</si>
  <si>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甘楽町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</si>
  <si>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</si>
  <si>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</si>
  <si>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</si>
  <si>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</si>
  <si>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</si>
  <si>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</si>
  <si>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</si>
  <si>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</si>
  <si>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</si>
  <si>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</si>
  <si>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</si>
  <si>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</si>
  <si>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</si>
  <si>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</si>
  <si>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</si>
  <si>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</si>
  <si>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少子高齢化に伴う給水人口の減少や節水志向により、給水収入は減少していくことが予想される。今後は、より厳しい経営状況になることが考えられる。
　そのため、維持管理費等の経費削減に努め、水道料金の引き上げを視野に入れながら、経営の健全性を維持していく必要がある。
　老朽化した施設、老朽管の更新に伴う費用の増加については、更新すべきところを正確に把握し、計画的に改良・改修工事を実施していく。</t>
    <rPh sb="19" eb="21">
      <t>シコウ</t>
    </rPh>
    <rPh sb="54" eb="56">
      <t>ケイエイ</t>
    </rPh>
    <phoneticPr fontId="4"/>
  </si>
  <si>
    <r>
      <rPr>
        <sz val="11"/>
        <color rgb="FF800000"/>
        <rFont val="ＭＳ ゴシック"/>
        <family val="3"/>
        <charset val="128"/>
      </rPr>
      <t>① 各家庭の使用料の減少等により営業収益が減少したことに加え、修繕費、減価償却費等の若干の増加もあり、前年度と比較して数値が下降した。
② ―
③ 令和元年度中に建設改良費の財源に充てるための企業債の償還金等が増加したことによる流動負債の増加や、現金預金の減少等により流動資産が減少したため、数値が下降した。
④ 令和元年度における新たな企業債借入はなく、企業債償還が進んだため数値が下降した。しかし、令和２・３年度において企業債を借入して、浄水場改修工事を行うため、令和２年以降は上昇する見込みである。
⑤ 動力費や固定資産減価償却費、修繕費が増加したことによる営業費用の増加と、各家庭の使用料の減少による給水収益の減少により数値が下降した。
⑥ 営業費用が増加したことや年間総有収水量が減少したため、数値が上昇した。
⑦ 年間総配水量が増加したため、前年度と比較し数値が上昇した。
⑧ 年間総配水量は増加したことに加え、年間総有収水量は減少したことにより、数値が下降した。
　少子高齢化に伴う給水人口の減少や節水機器の普及・節水志向により、営業収益が今後も減少していくことが予想される。また、老朽化した施設や管路の更新費用も増加することが見込まれるため、経営はより厳しくなることが考えられる。　　　　　　</t>
    </r>
    <r>
      <rPr>
        <sz val="11"/>
        <color theme="1"/>
        <rFont val="ＭＳ ゴシック"/>
        <family val="3"/>
        <charset val="128"/>
      </rPr>
      <t>　　　　　　　　　　　　　　　　　　　　　　　　　　　　　　　　　　</t>
    </r>
    <rPh sb="12" eb="13">
      <t>トウ</t>
    </rPh>
    <rPh sb="31" eb="34">
      <t>シュウゼンヒ</t>
    </rPh>
    <rPh sb="40" eb="41">
      <t>トウ</t>
    </rPh>
    <rPh sb="42" eb="44">
      <t>ジャッカン</t>
    </rPh>
    <rPh sb="62" eb="64">
      <t>カコウ</t>
    </rPh>
    <rPh sb="74" eb="76">
      <t>レイワ</t>
    </rPh>
    <rPh sb="76" eb="77">
      <t>ガン</t>
    </rPh>
    <rPh sb="77" eb="79">
      <t>ネンド</t>
    </rPh>
    <rPh sb="79" eb="80">
      <t>チュウ</t>
    </rPh>
    <rPh sb="90" eb="91">
      <t>ア</t>
    </rPh>
    <rPh sb="96" eb="98">
      <t>キギョウ</t>
    </rPh>
    <rPh sb="98" eb="99">
      <t>サイ</t>
    </rPh>
    <rPh sb="100" eb="102">
      <t>ショウカン</t>
    </rPh>
    <rPh sb="102" eb="103">
      <t>キン</t>
    </rPh>
    <rPh sb="103" eb="104">
      <t>トウ</t>
    </rPh>
    <rPh sb="105" eb="107">
      <t>ゾウカ</t>
    </rPh>
    <rPh sb="122" eb="124">
      <t>フサイ</t>
    </rPh>
    <rPh sb="125" eb="127">
      <t>ゾウカ</t>
    </rPh>
    <rPh sb="128" eb="130">
      <t>ゲンキン</t>
    </rPh>
    <rPh sb="130" eb="132">
      <t>ヨキン</t>
    </rPh>
    <rPh sb="132" eb="133">
      <t>トウ</t>
    </rPh>
    <rPh sb="135" eb="136">
      <t>トウ</t>
    </rPh>
    <rPh sb="142" eb="144">
      <t>シサン</t>
    </rPh>
    <rPh sb="155" eb="157">
      <t>カコウ</t>
    </rPh>
    <rPh sb="163" eb="165">
      <t>レイワ</t>
    </rPh>
    <rPh sb="165" eb="166">
      <t>ガン</t>
    </rPh>
    <rPh sb="166" eb="167">
      <t>アラ</t>
    </rPh>
    <rPh sb="169" eb="171">
      <t>ネンド</t>
    </rPh>
    <rPh sb="175" eb="177">
      <t>キギョウ</t>
    </rPh>
    <rPh sb="195" eb="197">
      <t>スウチ</t>
    </rPh>
    <rPh sb="198" eb="200">
      <t>カコウ</t>
    </rPh>
    <rPh sb="207" eb="209">
      <t>レイワ</t>
    </rPh>
    <rPh sb="215" eb="217">
      <t>タガク</t>
    </rPh>
    <rPh sb="218" eb="220">
      <t>キギョウ</t>
    </rPh>
    <rPh sb="220" eb="221">
      <t>サイ</t>
    </rPh>
    <rPh sb="225" eb="227">
      <t>シラクラ</t>
    </rPh>
    <rPh sb="227" eb="230">
      <t>ジョウスイジョウ</t>
    </rPh>
    <rPh sb="230" eb="232">
      <t>カイシュウ</t>
    </rPh>
    <rPh sb="232" eb="234">
      <t>コウジ</t>
    </rPh>
    <rPh sb="235" eb="236">
      <t>オコナ</t>
    </rPh>
    <rPh sb="240" eb="242">
      <t>レイワ</t>
    </rPh>
    <rPh sb="243" eb="246">
      <t>ネンイコウ</t>
    </rPh>
    <rPh sb="252" eb="254">
      <t>ミコ</t>
    </rPh>
    <rPh sb="261" eb="263">
      <t>ドウリョク</t>
    </rPh>
    <rPh sb="263" eb="264">
      <t>ヒ</t>
    </rPh>
    <rPh sb="293" eb="295">
      <t>ゾウカ</t>
    </rPh>
    <rPh sb="297" eb="300">
      <t>カクカテイ</t>
    </rPh>
    <rPh sb="301" eb="304">
      <t>シヨウリョウ</t>
    </rPh>
    <rPh sb="305" eb="307">
      <t>ゲンショウ</t>
    </rPh>
    <rPh sb="323" eb="325">
      <t>カコウ</t>
    </rPh>
    <rPh sb="343" eb="345">
      <t>ネンカン</t>
    </rPh>
    <rPh sb="345" eb="346">
      <t>ソウ</t>
    </rPh>
    <rPh sb="346" eb="350">
      <t>ユウシュウスイリョウ</t>
    </rPh>
    <rPh sb="351" eb="353">
      <t>ゲンショウ</t>
    </rPh>
    <rPh sb="376" eb="378">
      <t>ゾウカ</t>
    </rPh>
    <rPh sb="393" eb="395">
      <t>ジョウショウ</t>
    </rPh>
    <rPh sb="415" eb="416">
      <t>クワ</t>
    </rPh>
    <rPh sb="439" eb="441">
      <t>カコウ</t>
    </rPh>
    <rPh sb="463" eb="465">
      <t>セッスイ</t>
    </rPh>
    <rPh sb="465" eb="467">
      <t>キキ</t>
    </rPh>
    <rPh sb="468" eb="470">
      <t>フキュウ</t>
    </rPh>
    <rPh sb="473" eb="475">
      <t>シコウ</t>
    </rPh>
    <rPh sb="484" eb="486">
      <t>コンゴ</t>
    </rPh>
    <phoneticPr fontId="4"/>
  </si>
  <si>
    <t>① 老朽化した配水管や浄水場等の更新工事を進めておりますが、償却対象の固定資産が増加する以上に減価償却が進み施設の老朽化が進んでおり、数値が上昇しているため、今後さらなる更新工事が必要となっています。
② 老朽化した管路から計画的に更新作業を進めており、数値の上昇が低く抑えられている。
③ 下水道管布設工事に合わせた老朽管の布設替え工事、単独の布設替え工事の配水管延長が昨年度と比較して減少したため、数値が下降した。
　平成25年度から基幹となる管路を中心として、老朽化した配水管の布設替え工事を実施している。また、下水道管布設工事に合わせて老朽管の布設替え工事、令和２年度からは浄水場の改修を行い、事業を効率的に進めている。</t>
    <rPh sb="2" eb="5">
      <t>ロウキュウカ</t>
    </rPh>
    <rPh sb="11" eb="14">
      <t>ジョウスイジョウ</t>
    </rPh>
    <rPh sb="16" eb="18">
      <t>コウシン</t>
    </rPh>
    <rPh sb="18" eb="20">
      <t>コウジ</t>
    </rPh>
    <rPh sb="21" eb="22">
      <t>スス</t>
    </rPh>
    <rPh sb="44" eb="46">
      <t>イジョウ</t>
    </rPh>
    <rPh sb="47" eb="49">
      <t>ゲンカ</t>
    </rPh>
    <rPh sb="49" eb="51">
      <t>ショウキャク</t>
    </rPh>
    <rPh sb="52" eb="53">
      <t>スス</t>
    </rPh>
    <rPh sb="54" eb="56">
      <t>シセツ</t>
    </rPh>
    <rPh sb="57" eb="60">
      <t>ロウキュウカ</t>
    </rPh>
    <rPh sb="61" eb="62">
      <t>スス</t>
    </rPh>
    <rPh sb="79" eb="81">
      <t>コンゴ</t>
    </rPh>
    <rPh sb="85" eb="87">
      <t>コウシン</t>
    </rPh>
    <rPh sb="87" eb="89">
      <t>コウジ</t>
    </rPh>
    <rPh sb="90" eb="92">
      <t>ヒツヨウ</t>
    </rPh>
    <rPh sb="170" eb="172">
      <t>タンドク</t>
    </rPh>
    <rPh sb="173" eb="175">
      <t>フセツ</t>
    </rPh>
    <rPh sb="175" eb="176">
      <t>カ</t>
    </rPh>
    <rPh sb="177" eb="179">
      <t>コウジ</t>
    </rPh>
    <rPh sb="180" eb="183">
      <t>ハイスイカン</t>
    </rPh>
    <rPh sb="183" eb="185">
      <t>エンチョウ</t>
    </rPh>
    <rPh sb="186" eb="189">
      <t>サクネンド</t>
    </rPh>
    <rPh sb="190" eb="192">
      <t>ヒカク</t>
    </rPh>
    <rPh sb="194" eb="196">
      <t>ゲンショウ</t>
    </rPh>
    <rPh sb="204" eb="206">
      <t>カコウ</t>
    </rPh>
    <rPh sb="284" eb="286">
      <t>レイワ</t>
    </rPh>
    <rPh sb="287" eb="289">
      <t>ネンド</t>
    </rPh>
    <rPh sb="292" eb="295">
      <t>ジョウスイジョウ</t>
    </rPh>
    <rPh sb="296" eb="298">
      <t>カイシュウ</t>
    </rPh>
    <rPh sb="299" eb="300">
      <t>オコナ</t>
    </rPh>
    <rPh sb="302" eb="304">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</si>
</sst>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80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1.1499999999999999</c:v>
                </c:pt>
                <c:pt idx="1">
                  <c:v>0.99</c:v>
                </c:pt>
                <c:pt idx="2">
                  <c:v>0.27</c:v>
                </c:pt>
                <c:pt idx="3">
                  <c:v>0.65</c:v>
                </c:pt>
                <c:pt idx="4">
                  <c:v>0.57999999999999996</c:v>
                </c:pt>
              </c:numCache>
            </c:numRef>
          </c:val>
          <c:extLst>
            <c:ext xmlns:c16="http://schemas.microsoft.com/office/drawing/2014/chart" uri="{C3380CC4-5D6E-409C-BE32-E72D297353CC}">
              <c16:uniqueId val="{00000000-E8AE-4238-881E-BDEB8F9AC5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E8AE-4238-881E-BDEB8F9AC5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78.84</c:v>
                </c:pt>
                <c:pt idx="1">
                  <c:v>82.24</c:v>
                </c:pt>
                <c:pt idx="2">
                  <c:v>76.34</c:v>
                </c:pt>
                <c:pt idx="3">
                  <c:v>74.260000000000005</c:v>
                </c:pt>
                <c:pt idx="4">
                  <c:v>81.22</c:v>
                </c:pt>
              </c:numCache>
            </c:numRef>
          </c:val>
          <c:extLst>
            <c:ext xmlns:c16="http://schemas.microsoft.com/office/drawing/2014/chart" uri="{C3380CC4-5D6E-409C-BE32-E72D297353CC}">
              <c16:uniqueId val="{00000000-350D-47B9-B99B-EC4D11AB4C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350D-47B9-B99B-EC4D11AB4C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81.489999999999995</c:v>
                </c:pt>
                <c:pt idx="1">
                  <c:v>79.599999999999994</c:v>
                </c:pt>
                <c:pt idx="2">
                  <c:v>84.77</c:v>
                </c:pt>
                <c:pt idx="3">
                  <c:v>86.02</c:v>
                </c:pt>
                <c:pt idx="4">
                  <c:v>77.5</c:v>
                </c:pt>
              </c:numCache>
            </c:numRef>
          </c:val>
          <c:extLst>
            <c:ext xmlns:c16="http://schemas.microsoft.com/office/drawing/2014/chart" uri="{C3380CC4-5D6E-409C-BE32-E72D297353CC}">
              <c16:uniqueId val="{00000000-AE84-4B09-B70D-5D724F30056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AE84-4B09-B70D-5D724F30056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114.87</c:v>
                </c:pt>
                <c:pt idx="1">
                  <c:v>115.49</c:v>
                </c:pt>
                <c:pt idx="2">
                  <c:v>112.4</c:v>
                </c:pt>
                <c:pt idx="3">
                  <c:v>110.9</c:v>
                </c:pt>
                <c:pt idx="4">
                  <c:v>108.74</c:v>
                </c:pt>
              </c:numCache>
            </c:numRef>
          </c:val>
          <c:extLst>
            <c:ext xmlns:c16="http://schemas.microsoft.com/office/drawing/2014/chart" uri="{C3380CC4-5D6E-409C-BE32-E72D297353CC}">
              <c16:uniqueId val="{00000000-0F8B-42DF-97F2-ADED1BCB7B1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0F8B-42DF-97F2-ADED1BCB7B1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45.11</c:v>
                </c:pt>
                <c:pt idx="1">
                  <c:v>46.55</c:v>
                </c:pt>
                <c:pt idx="2">
                  <c:v>48.35</c:v>
                </c:pt>
                <c:pt idx="3">
                  <c:v>50.15</c:v>
                </c:pt>
                <c:pt idx="4">
                  <c:v>52</c:v>
                </c:pt>
              </c:numCache>
            </c:numRef>
          </c:val>
          <c:extLst>
            <c:ext xmlns:c16="http://schemas.microsoft.com/office/drawing/2014/chart" uri="{C3380CC4-5D6E-409C-BE32-E72D297353CC}">
              <c16:uniqueId val="{00000000-0B44-4BC5-A382-A3AB8DF3D34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0B44-4BC5-A382-A3AB8DF3D34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0.22</c:v>
                </c:pt>
                <c:pt idx="1">
                  <c:v>0.84</c:v>
                </c:pt>
                <c:pt idx="2">
                  <c:v>0.28999999999999998</c:v>
                </c:pt>
                <c:pt idx="3">
                  <c:v>0.31</c:v>
                </c:pt>
                <c:pt idx="4">
                  <c:v>1.1200000000000001</c:v>
                </c:pt>
              </c:numCache>
            </c:numRef>
          </c:val>
          <c:extLst>
            <c:ext xmlns:c16="http://schemas.microsoft.com/office/drawing/2014/chart" uri="{C3380CC4-5D6E-409C-BE32-E72D297353CC}">
              <c16:uniqueId val="{00000000-5FD8-4988-AF7E-DD1638377C4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5FD8-4988-AF7E-DD1638377C4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7D-4321-B9AA-A471D4BE5E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7F7D-4321-B9AA-A471D4BE5E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292.01</c:v>
                </c:pt>
                <c:pt idx="1">
                  <c:v>790.81</c:v>
                </c:pt>
                <c:pt idx="2">
                  <c:v>838.22</c:v>
                </c:pt>
                <c:pt idx="3">
                  <c:v>757.65</c:v>
                </c:pt>
                <c:pt idx="4">
                  <c:v>595.78</c:v>
                </c:pt>
              </c:numCache>
            </c:numRef>
          </c:val>
          <c:extLst>
            <c:ext xmlns:c16="http://schemas.microsoft.com/office/drawing/2014/chart" uri="{C3380CC4-5D6E-409C-BE32-E72D297353CC}">
              <c16:uniqueId val="{00000000-D892-4FC1-9AD9-B31B388DFEE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D892-4FC1-9AD9-B31B388DFEE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503.62</c:v>
                </c:pt>
                <c:pt idx="1">
                  <c:v>492.48</c:v>
                </c:pt>
                <c:pt idx="2">
                  <c:v>479.05</c:v>
                </c:pt>
                <c:pt idx="3">
                  <c:v>464.64</c:v>
                </c:pt>
                <c:pt idx="4">
                  <c:v>444.79</c:v>
                </c:pt>
              </c:numCache>
            </c:numRef>
          </c:val>
          <c:extLst>
            <c:ext xmlns:c16="http://schemas.microsoft.com/office/drawing/2014/chart" uri="{C3380CC4-5D6E-409C-BE32-E72D297353CC}">
              <c16:uniqueId val="{00000000-EEAD-43A3-960E-2128E5D5BC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EEAD-43A3-960E-2128E5D5BC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114.08</c:v>
                </c:pt>
                <c:pt idx="1">
                  <c:v>114.81</c:v>
                </c:pt>
                <c:pt idx="2">
                  <c:v>111.75</c:v>
                </c:pt>
                <c:pt idx="3">
                  <c:v>109.5</c:v>
                </c:pt>
                <c:pt idx="4">
                  <c:v>107.37</c:v>
                </c:pt>
              </c:numCache>
            </c:numRef>
          </c:val>
          <c:extLst>
            <c:ext xmlns:c16="http://schemas.microsoft.com/office/drawing/2014/chart" uri="{C3380CC4-5D6E-409C-BE32-E72D297353CC}">
              <c16:uniqueId val="{00000000-87F7-48F0-9D92-F8B2686F1A8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87F7-48F0-9D92-F8B2686F1A8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110.17</c:v>
                </c:pt>
                <c:pt idx="1">
                  <c:v>109.88</c:v>
                </c:pt>
                <c:pt idx="2">
                  <c:v>112.52</c:v>
                </c:pt>
                <c:pt idx="3">
                  <c:v>114.6</c:v>
                </c:pt>
                <c:pt idx="4">
                  <c:v>116.73</c:v>
                </c:pt>
              </c:numCache>
            </c:numRef>
          </c:val>
          <c:extLst>
            <c:ext xmlns:c16="http://schemas.microsoft.com/office/drawing/2014/chart" uri="{C3380CC4-5D6E-409C-BE32-E72D297353CC}">
              <c16:uniqueId val="{00000000-E91A-46AF-8615-CA5E973998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E91A-46AF-8615-CA5E973998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甘楽町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13142</v>
      </c>
      <c r="AM8" s="61"/>
      <c r="AN8" s="61"/>
      <c r="AO8" s="61"/>
      <c r="AP8" s="61"/>
      <c r="AQ8" s="61"/>
      <c r="AR8" s="61"/>
      <c r="AS8" s="61"/>
      <c r="AT8" s="52">
        <f>データ!$S$6</f>
        <v>58.61</v>
      </c>
      <c r="AU8" s="53"/>
      <c r="AV8" s="53"/>
      <c r="AW8" s="53"/>
      <c r="AX8" s="53"/>
      <c r="AY8" s="53"/>
      <c r="AZ8" s="53"/>
      <c r="BA8" s="53"/>
      <c r="BB8" s="54">
        <f>データ!$T$6</f>
        <v>224.23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69.41</v>
      </c>
      <c r="J10" s="53"/>
      <c r="K10" s="53"/>
      <c r="L10" s="53"/>
      <c r="M10" s="53"/>
      <c r="N10" s="53"/>
      <c r="O10" s="64"/>
      <c r="P10" s="54">
        <f>データ!$P$6</f>
        <v>99.22</v>
      </c>
      <c r="Q10" s="54"/>
      <c r="R10" s="54"/>
      <c r="S10" s="54"/>
      <c r="T10" s="54"/>
      <c r="U10" s="54"/>
      <c r="V10" s="54"/>
      <c r="W10" s="61">
        <f>データ!$Q$6</f>
        <v>2246</v>
      </c>
      <c r="X10" s="61"/>
      <c r="Y10" s="61"/>
      <c r="Z10" s="61"/>
      <c r="AA10" s="61"/>
      <c r="AB10" s="61"/>
      <c r="AC10" s="61"/>
      <c r="AD10" s="2"/>
      <c r="AE10" s="2"/>
      <c r="AF10" s="2"/>
      <c r="AG10" s="2"/>
      <c r="AH10" s="4"/>
      <c r="AI10" s="4"/>
      <c r="AJ10" s="4"/>
      <c r="AK10" s="4"/>
      <c r="AL10" s="61">
        <f>データ!$U$6</f>
        <v>12993</v>
      </c>
      <c r="AM10" s="61"/>
      <c r="AN10" s="61"/>
      <c r="AO10" s="61"/>
      <c r="AP10" s="61"/>
      <c r="AQ10" s="61"/>
      <c r="AR10" s="61"/>
      <c r="AS10" s="61"/>
      <c r="AT10" s="52">
        <f>データ!$V$6</f>
        <v>21.4</v>
      </c>
      <c r="AU10" s="53"/>
      <c r="AV10" s="53"/>
      <c r="AW10" s="53"/>
      <c r="AX10" s="53"/>
      <c r="AY10" s="53"/>
      <c r="AZ10" s="53"/>
      <c r="BA10" s="53"/>
      <c r="BB10" s="54">
        <f>データ!$W$6</f>
        <v>607.15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qiufiX3DzR+SBV2YzI2z85uFi0XOL0/jAxQZDYPXH5Pw+VKw+VMkuggg58miXLqbI3HyhMZF+rRUxB9rW5ktw==" saltValue="6M8S31AkMAalaX+fP2/v8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103845</v>
      </c>
      <c r="D6" s="34">
        <f t="shared" si="3"/>
        <v>46</v>
      </c>
      <c r="E6" s="34">
        <f t="shared" si="3"/>
        <v>1</v>
      </c>
      <c r="F6" s="34">
        <f t="shared" si="3"/>
        <v>0</v>
      </c>
      <c r="G6" s="34">
        <f t="shared" si="3"/>
        <v>1</v>
      </c>
      <c r="H6" s="34" t="str">
        <f t="shared" si="3"/>
        <v>群馬県　甘楽町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69.41</v>
      </c>
      <c r="P6" s="35">
        <f t="shared" si="3"/>
        <v>99.22</v>
      </c>
      <c r="Q6" s="35">
        <f t="shared" si="3"/>
        <v>2246</v>
      </c>
      <c r="R6" s="35">
        <f t="shared" si="3"/>
        <v>13142</v>
      </c>
      <c r="S6" s="35">
        <f t="shared" si="3"/>
        <v>58.61</v>
      </c>
      <c r="T6" s="35">
        <f t="shared" si="3"/>
        <v>224.23</v>
      </c>
      <c r="U6" s="35">
        <f t="shared" si="3"/>
        <v>12993</v>
      </c>
      <c r="V6" s="35">
        <f t="shared" si="3"/>
        <v>21.4</v>
      </c>
      <c r="W6" s="35">
        <f t="shared" si="3"/>
        <v>607.15</v>
      </c>
      <c r="X6" s="36">
        <f>IF(X7="",NA(),X7)</f>
        <v>114.87</v>
      </c>
      <c r="Y6" s="36">
        <f t="shared" ref="Y6:AG6" si="4">IF(Y7="",NA(),Y7)</f>
        <v>115.49</v>
      </c>
      <c r="Z6" s="36">
        <f t="shared" si="4"/>
        <v>112.4</v>
      </c>
      <c r="AA6" s="36">
        <f t="shared" si="4"/>
        <v>110.9</v>
      </c>
      <c r="AB6" s="36">
        <f t="shared" si="4"/>
        <v>108.74</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292.01</v>
      </c>
      <c r="AU6" s="36">
        <f t="shared" ref="AU6:BC6" si="6">IF(AU7="",NA(),AU7)</f>
        <v>790.81</v>
      </c>
      <c r="AV6" s="36">
        <f t="shared" si="6"/>
        <v>838.22</v>
      </c>
      <c r="AW6" s="36">
        <f t="shared" si="6"/>
        <v>757.65</v>
      </c>
      <c r="AX6" s="36">
        <f t="shared" si="6"/>
        <v>595.78</v>
      </c>
      <c r="AY6" s="36">
        <f t="shared" si="6"/>
        <v>398.29</v>
      </c>
      <c r="AZ6" s="36">
        <f t="shared" si="6"/>
        <v>388.67</v>
      </c>
      <c r="BA6" s="36">
        <f t="shared" si="6"/>
        <v>355.27</v>
      </c>
      <c r="BB6" s="36">
        <f t="shared" si="6"/>
        <v>359.7</v>
      </c>
      <c r="BC6" s="36">
        <f t="shared" si="6"/>
        <v>362.93</v>
      </c>
      <c r="BD6" s="35" t="str">
        <f>IF(BD7="","",IF(BD7="-","【-】","【"&amp;SUBSTITUTE(TEXT(BD7,"#,##0.00"),"-","△")&amp;"】"))</f>
        <v>【264.97】</v>
      </c>
      <c r="BE6" s="36">
        <f>IF(BE7="",NA(),BE7)</f>
        <v>503.62</v>
      </c>
      <c r="BF6" s="36">
        <f t="shared" ref="BF6:BN6" si="7">IF(BF7="",NA(),BF7)</f>
        <v>492.48</v>
      </c>
      <c r="BG6" s="36">
        <f t="shared" si="7"/>
        <v>479.05</v>
      </c>
      <c r="BH6" s="36">
        <f t="shared" si="7"/>
        <v>464.64</v>
      </c>
      <c r="BI6" s="36">
        <f t="shared" si="7"/>
        <v>444.79</v>
      </c>
      <c r="BJ6" s="36">
        <f t="shared" si="7"/>
        <v>431</v>
      </c>
      <c r="BK6" s="36">
        <f t="shared" si="7"/>
        <v>422.5</v>
      </c>
      <c r="BL6" s="36">
        <f t="shared" si="7"/>
        <v>458.27</v>
      </c>
      <c r="BM6" s="36">
        <f t="shared" si="7"/>
        <v>447.01</v>
      </c>
      <c r="BN6" s="36">
        <f t="shared" si="7"/>
        <v>439.05</v>
      </c>
      <c r="BO6" s="35" t="str">
        <f>IF(BO7="","",IF(BO7="-","【-】","【"&amp;SUBSTITUTE(TEXT(BO7,"#,##0.00"),"-","△")&amp;"】"))</f>
        <v>【266.61】</v>
      </c>
      <c r="BP6" s="36">
        <f>IF(BP7="",NA(),BP7)</f>
        <v>114.08</v>
      </c>
      <c r="BQ6" s="36">
        <f t="shared" ref="BQ6:BY6" si="8">IF(BQ7="",NA(),BQ7)</f>
        <v>114.81</v>
      </c>
      <c r="BR6" s="36">
        <f t="shared" si="8"/>
        <v>111.75</v>
      </c>
      <c r="BS6" s="36">
        <f t="shared" si="8"/>
        <v>109.5</v>
      </c>
      <c r="BT6" s="36">
        <f t="shared" si="8"/>
        <v>107.37</v>
      </c>
      <c r="BU6" s="36">
        <f t="shared" si="8"/>
        <v>100.82</v>
      </c>
      <c r="BV6" s="36">
        <f t="shared" si="8"/>
        <v>101.64</v>
      </c>
      <c r="BW6" s="36">
        <f t="shared" si="8"/>
        <v>96.77</v>
      </c>
      <c r="BX6" s="36">
        <f t="shared" si="8"/>
        <v>95.81</v>
      </c>
      <c r="BY6" s="36">
        <f t="shared" si="8"/>
        <v>95.26</v>
      </c>
      <c r="BZ6" s="35" t="str">
        <f>IF(BZ7="","",IF(BZ7="-","【-】","【"&amp;SUBSTITUTE(TEXT(BZ7,"#,##0.00"),"-","△")&amp;"】"))</f>
        <v>【103.24】</v>
      </c>
      <c r="CA6" s="36">
        <f>IF(CA7="",NA(),CA7)</f>
        <v>110.17</v>
      </c>
      <c r="CB6" s="36">
        <f t="shared" ref="CB6:CJ6" si="9">IF(CB7="",NA(),CB7)</f>
        <v>109.88</v>
      </c>
      <c r="CC6" s="36">
        <f t="shared" si="9"/>
        <v>112.52</v>
      </c>
      <c r="CD6" s="36">
        <f t="shared" si="9"/>
        <v>114.6</v>
      </c>
      <c r="CE6" s="36">
        <f t="shared" si="9"/>
        <v>116.73</v>
      </c>
      <c r="CF6" s="36">
        <f t="shared" si="9"/>
        <v>179.55</v>
      </c>
      <c r="CG6" s="36">
        <f t="shared" si="9"/>
        <v>179.16</v>
      </c>
      <c r="CH6" s="36">
        <f t="shared" si="9"/>
        <v>187.18</v>
      </c>
      <c r="CI6" s="36">
        <f t="shared" si="9"/>
        <v>189.58</v>
      </c>
      <c r="CJ6" s="36">
        <f t="shared" si="9"/>
        <v>192.82</v>
      </c>
      <c r="CK6" s="35" t="str">
        <f>IF(CK7="","",IF(CK7="-","【-】","【"&amp;SUBSTITUTE(TEXT(CK7,"#,##0.00"),"-","△")&amp;"】"))</f>
        <v>【168.38】</v>
      </c>
      <c r="CL6" s="36">
        <f>IF(CL7="",NA(),CL7)</f>
        <v>78.84</v>
      </c>
      <c r="CM6" s="36">
        <f t="shared" ref="CM6:CU6" si="10">IF(CM7="",NA(),CM7)</f>
        <v>82.24</v>
      </c>
      <c r="CN6" s="36">
        <f t="shared" si="10"/>
        <v>76.34</v>
      </c>
      <c r="CO6" s="36">
        <f t="shared" si="10"/>
        <v>74.260000000000005</v>
      </c>
      <c r="CP6" s="36">
        <f t="shared" si="10"/>
        <v>81.22</v>
      </c>
      <c r="CQ6" s="36">
        <f t="shared" si="10"/>
        <v>53.52</v>
      </c>
      <c r="CR6" s="36">
        <f t="shared" si="10"/>
        <v>54.24</v>
      </c>
      <c r="CS6" s="36">
        <f t="shared" si="10"/>
        <v>55.88</v>
      </c>
      <c r="CT6" s="36">
        <f t="shared" si="10"/>
        <v>55.22</v>
      </c>
      <c r="CU6" s="36">
        <f t="shared" si="10"/>
        <v>54.05</v>
      </c>
      <c r="CV6" s="35" t="str">
        <f>IF(CV7="","",IF(CV7="-","【-】","【"&amp;SUBSTITUTE(TEXT(CV7,"#,##0.00"),"-","△")&amp;"】"))</f>
        <v>【60.00】</v>
      </c>
      <c r="CW6" s="36">
        <f>IF(CW7="",NA(),CW7)</f>
        <v>81.489999999999995</v>
      </c>
      <c r="CX6" s="36">
        <f t="shared" ref="CX6:DF6" si="11">IF(CX7="",NA(),CX7)</f>
        <v>79.599999999999994</v>
      </c>
      <c r="CY6" s="36">
        <f t="shared" si="11"/>
        <v>84.77</v>
      </c>
      <c r="CZ6" s="36">
        <f t="shared" si="11"/>
        <v>86.02</v>
      </c>
      <c r="DA6" s="36">
        <f t="shared" si="11"/>
        <v>77.5</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45.11</v>
      </c>
      <c r="DI6" s="36">
        <f t="shared" ref="DI6:DQ6" si="12">IF(DI7="",NA(),DI7)</f>
        <v>46.55</v>
      </c>
      <c r="DJ6" s="36">
        <f t="shared" si="12"/>
        <v>48.35</v>
      </c>
      <c r="DK6" s="36">
        <f t="shared" si="12"/>
        <v>50.15</v>
      </c>
      <c r="DL6" s="36">
        <f t="shared" si="12"/>
        <v>52</v>
      </c>
      <c r="DM6" s="36">
        <f t="shared" si="12"/>
        <v>47.7</v>
      </c>
      <c r="DN6" s="36">
        <f t="shared" si="12"/>
        <v>48.14</v>
      </c>
      <c r="DO6" s="36">
        <f t="shared" si="12"/>
        <v>46.61</v>
      </c>
      <c r="DP6" s="36">
        <f t="shared" si="12"/>
        <v>47.97</v>
      </c>
      <c r="DQ6" s="36">
        <f t="shared" si="12"/>
        <v>49.12</v>
      </c>
      <c r="DR6" s="35" t="str">
        <f>IF(DR7="","",IF(DR7="-","【-】","【"&amp;SUBSTITUTE(TEXT(DR7,"#,##0.00"),"-","△")&amp;"】"))</f>
        <v>【49.59】</v>
      </c>
      <c r="DS6" s="36">
        <f>IF(DS7="",NA(),DS7)</f>
        <v>0.22</v>
      </c>
      <c r="DT6" s="36">
        <f t="shared" ref="DT6:EB6" si="13">IF(DT7="",NA(),DT7)</f>
        <v>0.84</v>
      </c>
      <c r="DU6" s="36">
        <f t="shared" si="13"/>
        <v>0.28999999999999998</v>
      </c>
      <c r="DV6" s="36">
        <f t="shared" si="13"/>
        <v>0.31</v>
      </c>
      <c r="DW6" s="36">
        <f t="shared" si="13"/>
        <v>1.1200000000000001</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1.1499999999999999</v>
      </c>
      <c r="EE6" s="36">
        <f t="shared" ref="EE6:EM6" si="14">IF(EE7="",NA(),EE7)</f>
        <v>0.99</v>
      </c>
      <c r="EF6" s="36">
        <f t="shared" si="14"/>
        <v>0.27</v>
      </c>
      <c r="EG6" s="36">
        <f t="shared" si="14"/>
        <v>0.65</v>
      </c>
      <c r="EH6" s="36">
        <f t="shared" si="14"/>
        <v>0.57999999999999996</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2">
      <c r="A7" s="29"/>
      <c r="B7" s="38">
        <v>2019</v>
      </c>
      <c r="C7" s="38">
        <v>103845</v>
      </c>
      <c r="D7" s="38">
        <v>46</v>
      </c>
      <c r="E7" s="38">
        <v>1</v>
      </c>
      <c r="F7" s="38">
        <v>0</v>
      </c>
      <c r="G7" s="38">
        <v>1</v>
      </c>
      <c r="H7" s="38" t="s">
        <v>93</v>
      </c>
      <c r="I7" s="38" t="s">
        <v>94</v>
      </c>
      <c r="J7" s="38" t="s">
        <v>95</v>
      </c>
      <c r="K7" s="38" t="s">
        <v>96</v>
      </c>
      <c r="L7" s="38" t="s">
        <v>97</v>
      </c>
      <c r="M7" s="38" t="s">
        <v>98</v>
      </c>
      <c r="N7" s="39" t="s">
        <v>99</v>
      </c>
      <c r="O7" s="39">
        <v>69.41</v>
      </c>
      <c r="P7" s="39">
        <v>99.22</v>
      </c>
      <c r="Q7" s="39">
        <v>2246</v>
      </c>
      <c r="R7" s="39">
        <v>13142</v>
      </c>
      <c r="S7" s="39">
        <v>58.61</v>
      </c>
      <c r="T7" s="39">
        <v>224.23</v>
      </c>
      <c r="U7" s="39">
        <v>12993</v>
      </c>
      <c r="V7" s="39">
        <v>21.4</v>
      </c>
      <c r="W7" s="39">
        <v>607.15</v>
      </c>
      <c r="X7" s="39">
        <v>114.87</v>
      </c>
      <c r="Y7" s="39">
        <v>115.49</v>
      </c>
      <c r="Z7" s="39">
        <v>112.4</v>
      </c>
      <c r="AA7" s="39">
        <v>110.9</v>
      </c>
      <c r="AB7" s="39">
        <v>108.74</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292.01</v>
      </c>
      <c r="AU7" s="39">
        <v>790.81</v>
      </c>
      <c r="AV7" s="39">
        <v>838.22</v>
      </c>
      <c r="AW7" s="39">
        <v>757.65</v>
      </c>
      <c r="AX7" s="39">
        <v>595.78</v>
      </c>
      <c r="AY7" s="39">
        <v>398.29</v>
      </c>
      <c r="AZ7" s="39">
        <v>388.67</v>
      </c>
      <c r="BA7" s="39">
        <v>355.27</v>
      </c>
      <c r="BB7" s="39">
        <v>359.7</v>
      </c>
      <c r="BC7" s="39">
        <v>362.93</v>
      </c>
      <c r="BD7" s="39">
        <v>264.97000000000003</v>
      </c>
      <c r="BE7" s="39">
        <v>503.62</v>
      </c>
      <c r="BF7" s="39">
        <v>492.48</v>
      </c>
      <c r="BG7" s="39">
        <v>479.05</v>
      </c>
      <c r="BH7" s="39">
        <v>464.64</v>
      </c>
      <c r="BI7" s="39">
        <v>444.79</v>
      </c>
      <c r="BJ7" s="39">
        <v>431</v>
      </c>
      <c r="BK7" s="39">
        <v>422.5</v>
      </c>
      <c r="BL7" s="39">
        <v>458.27</v>
      </c>
      <c r="BM7" s="39">
        <v>447.01</v>
      </c>
      <c r="BN7" s="39">
        <v>439.05</v>
      </c>
      <c r="BO7" s="39">
        <v>266.61</v>
      </c>
      <c r="BP7" s="39">
        <v>114.08</v>
      </c>
      <c r="BQ7" s="39">
        <v>114.81</v>
      </c>
      <c r="BR7" s="39">
        <v>111.75</v>
      </c>
      <c r="BS7" s="39">
        <v>109.5</v>
      </c>
      <c r="BT7" s="39">
        <v>107.37</v>
      </c>
      <c r="BU7" s="39">
        <v>100.82</v>
      </c>
      <c r="BV7" s="39">
        <v>101.64</v>
      </c>
      <c r="BW7" s="39">
        <v>96.77</v>
      </c>
      <c r="BX7" s="39">
        <v>95.81</v>
      </c>
      <c r="BY7" s="39">
        <v>95.26</v>
      </c>
      <c r="BZ7" s="39">
        <v>103.24</v>
      </c>
      <c r="CA7" s="39">
        <v>110.17</v>
      </c>
      <c r="CB7" s="39">
        <v>109.88</v>
      </c>
      <c r="CC7" s="39">
        <v>112.52</v>
      </c>
      <c r="CD7" s="39">
        <v>114.6</v>
      </c>
      <c r="CE7" s="39">
        <v>116.73</v>
      </c>
      <c r="CF7" s="39">
        <v>179.55</v>
      </c>
      <c r="CG7" s="39">
        <v>179.16</v>
      </c>
      <c r="CH7" s="39">
        <v>187.18</v>
      </c>
      <c r="CI7" s="39">
        <v>189.58</v>
      </c>
      <c r="CJ7" s="39">
        <v>192.82</v>
      </c>
      <c r="CK7" s="39">
        <v>168.38</v>
      </c>
      <c r="CL7" s="39">
        <v>78.84</v>
      </c>
      <c r="CM7" s="39">
        <v>82.24</v>
      </c>
      <c r="CN7" s="39">
        <v>76.34</v>
      </c>
      <c r="CO7" s="39">
        <v>74.260000000000005</v>
      </c>
      <c r="CP7" s="39">
        <v>81.22</v>
      </c>
      <c r="CQ7" s="39">
        <v>53.52</v>
      </c>
      <c r="CR7" s="39">
        <v>54.24</v>
      </c>
      <c r="CS7" s="39">
        <v>55.88</v>
      </c>
      <c r="CT7" s="39">
        <v>55.22</v>
      </c>
      <c r="CU7" s="39">
        <v>54.05</v>
      </c>
      <c r="CV7" s="39">
        <v>60</v>
      </c>
      <c r="CW7" s="39">
        <v>81.489999999999995</v>
      </c>
      <c r="CX7" s="39">
        <v>79.599999999999994</v>
      </c>
      <c r="CY7" s="39">
        <v>84.77</v>
      </c>
      <c r="CZ7" s="39">
        <v>86.02</v>
      </c>
      <c r="DA7" s="39">
        <v>77.5</v>
      </c>
      <c r="DB7" s="39">
        <v>81.459999999999994</v>
      </c>
      <c r="DC7" s="39">
        <v>81.680000000000007</v>
      </c>
      <c r="DD7" s="39">
        <v>80.989999999999995</v>
      </c>
      <c r="DE7" s="39">
        <v>80.930000000000007</v>
      </c>
      <c r="DF7" s="39">
        <v>80.510000000000005</v>
      </c>
      <c r="DG7" s="39">
        <v>89.8</v>
      </c>
      <c r="DH7" s="39">
        <v>45.11</v>
      </c>
      <c r="DI7" s="39">
        <v>46.55</v>
      </c>
      <c r="DJ7" s="39">
        <v>48.35</v>
      </c>
      <c r="DK7" s="39">
        <v>50.15</v>
      </c>
      <c r="DL7" s="39">
        <v>52</v>
      </c>
      <c r="DM7" s="39">
        <v>47.7</v>
      </c>
      <c r="DN7" s="39">
        <v>48.14</v>
      </c>
      <c r="DO7" s="39">
        <v>46.61</v>
      </c>
      <c r="DP7" s="39">
        <v>47.97</v>
      </c>
      <c r="DQ7" s="39">
        <v>49.12</v>
      </c>
      <c r="DR7" s="39">
        <v>49.59</v>
      </c>
      <c r="DS7" s="39">
        <v>0.22</v>
      </c>
      <c r="DT7" s="39">
        <v>0.84</v>
      </c>
      <c r="DU7" s="39">
        <v>0.28999999999999998</v>
      </c>
      <c r="DV7" s="39">
        <v>0.31</v>
      </c>
      <c r="DW7" s="39">
        <v>1.1200000000000001</v>
      </c>
      <c r="DX7" s="39">
        <v>7.26</v>
      </c>
      <c r="DY7" s="39">
        <v>11.13</v>
      </c>
      <c r="DZ7" s="39">
        <v>10.84</v>
      </c>
      <c r="EA7" s="39">
        <v>15.33</v>
      </c>
      <c r="EB7" s="39">
        <v>16.760000000000002</v>
      </c>
      <c r="EC7" s="39">
        <v>19.440000000000001</v>
      </c>
      <c r="ED7" s="39">
        <v>1.1499999999999999</v>
      </c>
      <c r="EE7" s="39">
        <v>0.99</v>
      </c>
      <c r="EF7" s="39">
        <v>0.27</v>
      </c>
      <c r="EG7" s="39">
        <v>0.65</v>
      </c>
      <c r="EH7" s="39">
        <v>0.57999999999999996</v>
      </c>
      <c r="EI7" s="39">
        <v>1.65</v>
      </c>
      <c r="EJ7" s="39">
        <v>0.47</v>
      </c>
      <c r="EK7" s="39">
        <v>0.39</v>
      </c>
      <c r="EL7" s="39">
        <v>0.43</v>
      </c>
      <c r="EM7" s="39">
        <v>0.42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2021-02-10T04:25:58Z</cp:lastPrinted>
  <dcterms:created xsi:type="dcterms:W3CDTF">2020-12-04T02:05:29Z</dcterms:created>
  <dcterms:modified xsi:type="dcterms:W3CDTF">2021-02-10T04:26:01Z</dcterms:modified>
  <cp:category/>
</cp:coreProperties>
</file>