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10 富岡市□■△▲\"/>
    </mc:Choice>
  </mc:AlternateContent>
  <xr:revisionPtr revIDLastSave="0" documentId="13_ncr:1_{137B7812-913F-453F-AF9B-536100723967}" xr6:coauthVersionLast="36" xr6:coauthVersionMax="36" xr10:uidLastSave="{00000000-0000-0000-0000-000000000000}"/>
  <workbookProtection workbookAlgorithmName="SHA-512" workbookHashValue="bqNkqqonaaTVgDL55S2BdnVaE7R+5TRaK9wYiuVzx56dERGQfAnzOrTmxT6tAlUQJkZOgG4YimPwCMIeiGKmsg==" workbookSaltValue="XllxT8RkstBXBl/xrs8fYA=="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E85" i="4"/>
  <c r="BB10" i="4"/>
  <c r="AT10" i="4"/>
  <c r="AL10" i="4"/>
  <c r="W10" i="4"/>
  <c r="B10" i="4"/>
  <c r="AT8" i="4"/>
  <c r="AL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<sst xmlns="http://schemas.openxmlformats.org/spreadsheetml/2006/main" count="228" uniqueCount="114">
  <si>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</si>
  <si>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</si>
  <si>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</si>
  <si>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</si>
  <si>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</si>
  <si>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</si>
  <si>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</si>
  <si>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</si>
  <si>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</si>
  <si>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</si>
  <si>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</si>
  <si>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</si>
  <si>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</si>
  <si>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</si>
  <si>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</si>
  <si>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</si>
  <si>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</si>
  <si>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</si>
  <si>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</si>
  <si>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</si>
  <si>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</si>
  <si>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</si>
  <si>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</si>
  <si>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</si>
  <si>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</si>
  <si>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</si>
  <si>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</si>
  <si>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</si>
  <si>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</si>
  <si>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</si>
  <si>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</si>
  <si>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</si>
  <si>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</si>
  <si>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</si>
  <si>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</si>
  <si>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</si>
  <si>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</si>
  <si>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</si>
  <si>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</si>
  <si>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</si>
  <si>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</si>
  <si>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</si>
  <si>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</si>
  <si>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</si>
  <si>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</si>
  <si>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</si>
  <si>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</si>
  <si>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</si>
  <si>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</si>
  <si>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</si>
  <si>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</si>
  <si>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</si>
  <si>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</si>
  <si>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</si>
  <si>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</si>
  <si>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</si>
  <si>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</si>
  <si>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</si>
  <si>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</si>
  <si>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</si>
  <si>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</si>
  <si>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</si>
  <si>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</si>
  <si>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</si>
  <si>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</si>
  <si>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</si>
  <si>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</si>
  <si>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</si>
  <si>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</si>
  <si>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</si>
  <si>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</si>
  <si>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</si>
  <si>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</si>
  <si>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</si>
  <si>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</si>
  <si>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</si>
  <si>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</si>
  <si>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</si>
  <si>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</si>
  <si>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</si>
  <si>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</si>
  <si>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</si>
  <si>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</si>
  <si>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</si>
  <si>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</si>
  <si>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</si>
  <si>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</si>
  <si>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</si>
  <si>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</si>
  <si>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</si>
  <si>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</si>
  <si>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</si>
  <si>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</si>
  <si>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</si>
  <si>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</si>
  <si>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</si>
  <si>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</si>
  <si>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</si>
  <si>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</si>
  <si>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</si>
  <si>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</si>
  <si>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</si>
  <si>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</si>
  <si>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</si>
  <si>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</si>
  <si>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</si>
  <si>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</si>
  <si>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</si>
  <si>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</si>
  <si>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</si>
  <si>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</si>
  <si>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①「経営収支比率」は、前年度比で微増し、100％を上回っており、収支は健全な水準であるといえます。
②「累積欠損金比率」は、累積欠損金がないため0％となっています。
③「流動比率」は、100％を大幅に上回り、短期的な債務に対する支払能力は良好であるといえます。
④「企業債残高対給水収益比率」は、類似団体平均値より低い比率であります。また、企業債の返済により残高が減少しているため、減少傾向にあります。
⑤「料金回収率」は、前年度比で微増し、また100％を上回っており、給水に係る費用は、給水収益で賄えているといえます。
⑥「給水原価」は、全国平均値、類似団体平均値を大幅に下回り、低い水準にあるといえます。
⑦「施設利用率」は、給水量減少等に伴い全国平均値、類似団体平均値を下回っています。　　　　　　　　　　　　　　　　　　　　　　　　　　　　　　　　　　　　　　　　　⑧「有収率」は、前年比では増加しており、引き続き管路更新率向上とあわせ有収率向上を目指します。　　　　　　　　　　　　　　　　　　　　　　　　　　　　　　　　　　　　　　　　　　〇経常収支比率が若干増加し、収益性は良好であるとともに、経営に必要な経費は給水収益で賄えており、健全経営といえます。一方、今後の企業債の発行については、水道事業経営戦略に基づき、検証する必要があると考えます。また、施設利用率を上げるべく適正な施設規模等について、最大稼働率、負荷率等と併せて、検証する必要があると考えます。</t>
    <rPh sb="32" eb="34">
      <t>シュウシ</t>
    </rPh>
    <rPh sb="35" eb="37">
      <t>ケンゼン</t>
    </rPh>
    <rPh sb="38" eb="40">
      <t>スイジュン</t>
    </rPh>
    <rPh sb="217" eb="219">
      <t>ビゾウ</t>
    </rPh>
    <rPh sb="320" eb="321">
      <t>トウ</t>
    </rPh>
    <rPh sb="395" eb="398">
      <t>ゼンネンヒ</t>
    </rPh>
    <rPh sb="407" eb="408">
      <t>ヒ</t>
    </rPh>
    <rPh sb="409" eb="410">
      <t>ツヅ</t>
    </rPh>
    <rPh sb="411" eb="413">
      <t>カンロ</t>
    </rPh>
    <rPh sb="413" eb="415">
      <t>コウシン</t>
    </rPh>
    <rPh sb="415" eb="416">
      <t>リツ</t>
    </rPh>
    <rPh sb="416" eb="418">
      <t>コウジョウ</t>
    </rPh>
    <rPh sb="422" eb="425">
      <t>ユウシュウリツ</t>
    </rPh>
    <rPh sb="425" eb="427">
      <t>コウジョウ</t>
    </rPh>
    <rPh sb="428" eb="430">
      <t>メザ</t>
    </rPh>
    <rPh sb="484" eb="486">
      <t>ジャッカン</t>
    </rPh>
    <rPh sb="486" eb="488">
      <t>ゾウカ</t>
    </rPh>
    <rPh sb="552" eb="554">
      <t>スイドウ</t>
    </rPh>
    <rPh sb="554" eb="556">
      <t>ジギョウ</t>
    </rPh>
    <rPh sb="556" eb="558">
      <t>ケイエイ</t>
    </rPh>
    <rPh sb="558" eb="560">
      <t>センリャク</t>
    </rPh>
    <rPh sb="589" eb="590">
      <t>ア</t>
    </rPh>
    <phoneticPr fontId="4"/>
  </si>
  <si>
    <r>
      <rPr>
        <sz val="10"/>
        <rFont val="ＭＳ ゴシック"/>
        <family val="3"/>
        <charset val="128"/>
      </rPr>
      <t>①「有形固定資産減価償却率」は、全国平均値、類似団体平均値を下回っているが、資産の老朽化は進んでいると考えます。　　　　　　　　　　　　　　　　　　　　　　　　　　　　　②「管路経年化率」は、増加傾向にあり、管路の経年化が進んでいると考えます。(※)　　　　　　　　　　　　　　　　　　　③「管路更新率」は、計画的に管路の更新を実施しているが、必要性が高い管路や水道事業基本計画（水道事業ビジョン）に基づき、管路更新率向上を目指したいと考えます。　　　　　　　　　　　　　　　　　　　　　　　　　　　　　　　　　　　　　　　　　　　　　　　　　　　　　　　　　　　　　　　　　　　　　　　　　　　　　　　○昭和40～50年代の事業拡張時に布設した管路の耐用年数の経過により、経年管が増加傾向にあり、計画的な更新が必要な時期を迎えています。　　　　　　　　　　　　　　　　　　水道事業基本計画（水道事業ビジョン）に基づき、効率的な管路更新が重要であると考えます。　　　　　　　　　　　　　　　　　　　　　　　　　　　　　　　　　　　　　　　　　　　　　　　　　　　　　　　　　　　　　　　　　　　　　　　　　（※注記）H29年度は、法定耐用年数を超えた管路延長の集計誤りにより、管路経年化率に誤りがあります。
（正しい値）H29年度：11.16　　　　　　　　　　　　　　　</t>
    </r>
    <r>
      <rPr>
        <sz val="11"/>
        <rFont val="ＭＳ ゴシック"/>
        <family val="3"/>
        <charset val="128"/>
      </rPr>
      <t>　　　　　　　　　　　　　　　　　　　　　　　　　　　　　</t>
    </r>
    <rPh sb="172" eb="175">
      <t>ヒツヨウセイ</t>
    </rPh>
    <rPh sb="176" eb="177">
      <t>タカ</t>
    </rPh>
    <rPh sb="178" eb="180">
      <t>カンロ</t>
    </rPh>
    <rPh sb="181" eb="183">
      <t>スイドウ</t>
    </rPh>
    <rPh sb="183" eb="185">
      <t>ジギョウ</t>
    </rPh>
    <rPh sb="185" eb="187">
      <t>キホン</t>
    </rPh>
    <rPh sb="187" eb="189">
      <t>ケイカク</t>
    </rPh>
    <rPh sb="190" eb="192">
      <t>スイドウ</t>
    </rPh>
    <rPh sb="192" eb="194">
      <t>ジギョウ</t>
    </rPh>
    <rPh sb="200" eb="201">
      <t>モト</t>
    </rPh>
    <rPh sb="204" eb="206">
      <t>カンロ</t>
    </rPh>
    <rPh sb="206" eb="208">
      <t>コウシン</t>
    </rPh>
    <rPh sb="208" eb="209">
      <t>リツ</t>
    </rPh>
    <rPh sb="209" eb="211">
      <t>コウジョウ</t>
    </rPh>
    <rPh sb="212" eb="214">
      <t>メザ</t>
    </rPh>
    <rPh sb="387" eb="389">
      <t>スイドウ</t>
    </rPh>
    <rPh sb="389" eb="391">
      <t>ジギョウ</t>
    </rPh>
    <rPh sb="391" eb="393">
      <t>キホン</t>
    </rPh>
    <rPh sb="393" eb="395">
      <t>ケイカク</t>
    </rPh>
    <rPh sb="396" eb="398">
      <t>スイドウ</t>
    </rPh>
    <rPh sb="398" eb="400">
      <t>ジギョウ</t>
    </rPh>
    <rPh sb="406" eb="407">
      <t>モト</t>
    </rPh>
    <phoneticPr fontId="4"/>
  </si>
  <si>
    <t>経営の健全性は概ね良好であり、収益性などは確保されているが、施設の効率性の向上に取り組む必要があると考えます。　　　　　　　　　　　　　　　　　　　　　　　　　　　　　　　　　　　　　　　　　　　　　　　　　　　　今後は、収入の多くを占める水道料金収入が、人口減少社会の到来や節水意識、機器の節水性能向上などの影響で減収が予想されます。　　　　　　　　　　　　　　　　　　　　　　　　　　　　　　　　　　　　　　よって、中長期的な水道事業経営戦略に基づき財源の確保や適正な規模での効果的な管路、施設の整備や耐震化、漏水防止につながる更新事業を行うとともに、効率的な事業運営につとめ、健全経営を維持していきたい。</t>
    <rPh sb="44" eb="46">
      <t>ヒツヨウ</t>
    </rPh>
    <rPh sb="143" eb="145">
      <t>キキ</t>
    </rPh>
    <rPh sb="146" eb="148">
      <t>セッスイ</t>
    </rPh>
    <rPh sb="148" eb="150">
      <t>セイノウ</t>
    </rPh>
    <rPh sb="215" eb="217">
      <t>スイドウ</t>
    </rPh>
    <rPh sb="217" eb="219">
      <t>ジギョウ</t>
    </rPh>
    <rPh sb="219" eb="223">
      <t>ケイエイセンリャク</t>
    </rPh>
    <rPh sb="224" eb="225">
      <t>モト</t>
    </rPh>
    <rPh sb="291" eb="293">
      <t>ケンゼン</t>
    </rPh>
    <rPh sb="293" eb="295">
      <t>ケイエイ</t>
    </rPh>
    <rPh sb="296" eb="29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</si>
</sst>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0.26</c:v>
                </c:pt>
                <c:pt idx="1">
                  <c:v>0.31</c:v>
                </c:pt>
                <c:pt idx="2">
                  <c:v>0.38</c:v>
                </c:pt>
                <c:pt idx="3">
                  <c:v>0.52</c:v>
                </c:pt>
                <c:pt idx="4">
                  <c:v>0.56999999999999995</c:v>
                </c:pt>
              </c:numCache>
            </c:numRef>
          </c:val>
          <c:extLst>
            <c:ext xmlns:c16="http://schemas.microsoft.com/office/drawing/2014/chart" uri="{C3380CC4-5D6E-409C-BE32-E72D297353CC}">
              <c16:uniqueId val="{00000000-A1D0-4C8A-A6BD-C081A8C207E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A1D0-4C8A-A6BD-C081A8C207E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132.83000000000001</c:v>
                </c:pt>
                <c:pt idx="1">
                  <c:v>145.26</c:v>
                </c:pt>
                <c:pt idx="2">
                  <c:v>126.35</c:v>
                </c:pt>
                <c:pt idx="3">
                  <c:v>122.55</c:v>
                </c:pt>
                <c:pt idx="4">
                  <c:v>123.94</c:v>
                </c:pt>
              </c:numCache>
            </c:numRef>
          </c:val>
          <c:extLst>
            <c:ext xmlns:c16="http://schemas.microsoft.com/office/drawing/2014/chart" uri="{C3380CC4-5D6E-409C-BE32-E72D297353CC}">
              <c16:uniqueId val="{00000000-6970-40FB-81A6-94D55D51B5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6970-40FB-81A6-94D55D51B5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40.61</c:v>
                </c:pt>
                <c:pt idx="1">
                  <c:v>41.63</c:v>
                </c:pt>
                <c:pt idx="2">
                  <c:v>42.87</c:v>
                </c:pt>
                <c:pt idx="3">
                  <c:v>44.49</c:v>
                </c:pt>
                <c:pt idx="4">
                  <c:v>45.66</c:v>
                </c:pt>
              </c:numCache>
            </c:numRef>
          </c:val>
          <c:extLst>
            <c:ext xmlns:c16="http://schemas.microsoft.com/office/drawing/2014/chart" uri="{C3380CC4-5D6E-409C-BE32-E72D297353CC}">
              <c16:uniqueId val="{00000000-9C5E-4EC7-A256-881CCE6DD3C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9C5E-4EC7-A256-881CCE6DD3C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9.76</c:v>
                </c:pt>
                <c:pt idx="1">
                  <c:v>9.74</c:v>
                </c:pt>
                <c:pt idx="2">
                  <c:v>1.76</c:v>
                </c:pt>
                <c:pt idx="3">
                  <c:v>11.68</c:v>
                </c:pt>
                <c:pt idx="4">
                  <c:v>11.91</c:v>
                </c:pt>
              </c:numCache>
            </c:numRef>
          </c:val>
          <c:extLst>
            <c:ext xmlns:c16="http://schemas.microsoft.com/office/drawing/2014/chart" uri="{C3380CC4-5D6E-409C-BE32-E72D297353CC}">
              <c16:uniqueId val="{00000000-C4E5-4D94-8EA3-6467B7D480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C4E5-4D94-8EA3-6467B7D480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40-4C4D-A324-2E56EE661F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3140-4C4D-A324-2E56EE661F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254.71</c:v>
                </c:pt>
                <c:pt idx="1">
                  <c:v>300.35000000000002</c:v>
                </c:pt>
                <c:pt idx="2">
                  <c:v>245.69</c:v>
                </c:pt>
                <c:pt idx="3">
                  <c:v>229.49</c:v>
                </c:pt>
                <c:pt idx="4">
                  <c:v>285.98</c:v>
                </c:pt>
              </c:numCache>
            </c:numRef>
          </c:val>
          <c:extLst>
            <c:ext xmlns:c16="http://schemas.microsoft.com/office/drawing/2014/chart" uri="{C3380CC4-5D6E-409C-BE32-E72D297353CC}">
              <c16:uniqueId val="{00000000-2B1F-4A48-AA56-5C1CFB1E20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2B1F-4A48-AA56-5C1CFB1E20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374.62</c:v>
                </c:pt>
                <c:pt idx="1">
                  <c:v>355.13</c:v>
                </c:pt>
                <c:pt idx="2">
                  <c:v>334.33</c:v>
                </c:pt>
                <c:pt idx="3">
                  <c:v>308.45</c:v>
                </c:pt>
                <c:pt idx="4">
                  <c:v>292.14999999999998</c:v>
                </c:pt>
              </c:numCache>
            </c:numRef>
          </c:val>
          <c:extLst>
            <c:ext xmlns:c16="http://schemas.microsoft.com/office/drawing/2014/chart" uri="{C3380CC4-5D6E-409C-BE32-E72D297353CC}">
              <c16:uniqueId val="{00000000-2F2A-491A-9662-743856F4FE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2F2A-491A-9662-743856F4FE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129.57</c:v>
                </c:pt>
                <c:pt idx="1">
                  <c:v>131.58000000000001</c:v>
                </c:pt>
                <c:pt idx="2">
                  <c:v>121.46</c:v>
                </c:pt>
                <c:pt idx="3">
                  <c:v>122.27</c:v>
                </c:pt>
                <c:pt idx="4">
                  <c:v>122.39</c:v>
                </c:pt>
              </c:numCache>
            </c:numRef>
          </c:val>
          <c:extLst>
            <c:ext xmlns:c16="http://schemas.microsoft.com/office/drawing/2014/chart" uri="{C3380CC4-5D6E-409C-BE32-E72D297353CC}">
              <c16:uniqueId val="{00000000-49DD-44F4-96CA-2E78C4542A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49DD-44F4-96CA-2E78C4542A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131.84</c:v>
                </c:pt>
                <c:pt idx="1">
                  <c:v>130.94</c:v>
                </c:pt>
                <c:pt idx="2">
                  <c:v>142.43</c:v>
                </c:pt>
                <c:pt idx="3">
                  <c:v>141.57</c:v>
                </c:pt>
                <c:pt idx="4">
                  <c:v>141.61000000000001</c:v>
                </c:pt>
              </c:numCache>
            </c:numRef>
          </c:val>
          <c:extLst>
            <c:ext xmlns:c16="http://schemas.microsoft.com/office/drawing/2014/chart" uri="{C3380CC4-5D6E-409C-BE32-E72D297353CC}">
              <c16:uniqueId val="{00000000-FB10-4D92-A11B-98A182CF6B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FB10-4D92-A11B-98A182CF6B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55.87</c:v>
                </c:pt>
                <c:pt idx="1">
                  <c:v>54.69</c:v>
                </c:pt>
                <c:pt idx="2">
                  <c:v>54.52</c:v>
                </c:pt>
                <c:pt idx="3">
                  <c:v>55.33</c:v>
                </c:pt>
                <c:pt idx="4">
                  <c:v>51.86</c:v>
                </c:pt>
              </c:numCache>
            </c:numRef>
          </c:val>
          <c:extLst>
            <c:ext xmlns:c16="http://schemas.microsoft.com/office/drawing/2014/chart" uri="{C3380CC4-5D6E-409C-BE32-E72D297353CC}">
              <c16:uniqueId val="{00000000-B413-4E45-A625-0BCED0F8AE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B413-4E45-A625-0BCED0F8AE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88.68</c:v>
                </c:pt>
                <c:pt idx="1">
                  <c:v>89.86</c:v>
                </c:pt>
                <c:pt idx="2">
                  <c:v>90.07</c:v>
                </c:pt>
                <c:pt idx="3">
                  <c:v>87.09</c:v>
                </c:pt>
                <c:pt idx="4">
                  <c:v>91.09</c:v>
                </c:pt>
              </c:numCache>
            </c:numRef>
          </c:val>
          <c:extLst>
            <c:ext xmlns:c16="http://schemas.microsoft.com/office/drawing/2014/chart" uri="{C3380CC4-5D6E-409C-BE32-E72D297353CC}">
              <c16:uniqueId val="{00000000-C8BE-4ED7-A312-A4E511598A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C8BE-4ED7-A312-A4E511598A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120" zoomScaleNormal="120" zoomScaleSheetLayoutView="12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富岡市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48276</v>
      </c>
      <c r="AM8" s="61"/>
      <c r="AN8" s="61"/>
      <c r="AO8" s="61"/>
      <c r="AP8" s="61"/>
      <c r="AQ8" s="61"/>
      <c r="AR8" s="61"/>
      <c r="AS8" s="61"/>
      <c r="AT8" s="52">
        <f>データ!$S$6</f>
        <v>122.85</v>
      </c>
      <c r="AU8" s="53"/>
      <c r="AV8" s="53"/>
      <c r="AW8" s="53"/>
      <c r="AX8" s="53"/>
      <c r="AY8" s="53"/>
      <c r="AZ8" s="53"/>
      <c r="BA8" s="53"/>
      <c r="BB8" s="54">
        <f>データ!$T$6</f>
        <v>392.97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72.430000000000007</v>
      </c>
      <c r="J10" s="53"/>
      <c r="K10" s="53"/>
      <c r="L10" s="53"/>
      <c r="M10" s="53"/>
      <c r="N10" s="53"/>
      <c r="O10" s="64"/>
      <c r="P10" s="54">
        <f>データ!$P$6</f>
        <v>99.48</v>
      </c>
      <c r="Q10" s="54"/>
      <c r="R10" s="54"/>
      <c r="S10" s="54"/>
      <c r="T10" s="54"/>
      <c r="U10" s="54"/>
      <c r="V10" s="54"/>
      <c r="W10" s="61">
        <f>データ!$Q$6</f>
        <v>3069</v>
      </c>
      <c r="X10" s="61"/>
      <c r="Y10" s="61"/>
      <c r="Z10" s="61"/>
      <c r="AA10" s="61"/>
      <c r="AB10" s="61"/>
      <c r="AC10" s="61"/>
      <c r="AD10" s="2"/>
      <c r="AE10" s="2"/>
      <c r="AF10" s="2"/>
      <c r="AG10" s="2"/>
      <c r="AH10" s="4"/>
      <c r="AI10" s="4"/>
      <c r="AJ10" s="4"/>
      <c r="AK10" s="4"/>
      <c r="AL10" s="61">
        <f>データ!$U$6</f>
        <v>47397</v>
      </c>
      <c r="AM10" s="61"/>
      <c r="AN10" s="61"/>
      <c r="AO10" s="61"/>
      <c r="AP10" s="61"/>
      <c r="AQ10" s="61"/>
      <c r="AR10" s="61"/>
      <c r="AS10" s="61"/>
      <c r="AT10" s="52">
        <f>データ!$V$6</f>
        <v>107.01</v>
      </c>
      <c r="AU10" s="53"/>
      <c r="AV10" s="53"/>
      <c r="AW10" s="53"/>
      <c r="AX10" s="53"/>
      <c r="AY10" s="53"/>
      <c r="AZ10" s="53"/>
      <c r="BA10" s="53"/>
      <c r="BB10" s="54">
        <f>データ!$W$6</f>
        <v>442.92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2">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7" t="s">
        <v>25</v>
      </c>
      <c r="BM14" s="68"/>
      <c r="BN14" s="68"/>
      <c r="BO14" s="68"/>
      <c r="BP14" s="68"/>
      <c r="BQ14" s="68"/>
      <c r="BR14" s="68"/>
      <c r="BS14" s="68"/>
      <c r="BT14" s="68"/>
      <c r="BU14" s="68"/>
      <c r="BV14" s="68"/>
      <c r="BW14" s="68"/>
      <c r="BX14" s="68"/>
      <c r="BY14" s="68"/>
      <c r="BZ14" s="69"/>
    </row>
    <row r="15" spans="1:78" ht="13.5" customHeight="1" x14ac:dyDescent="0.2">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6"/>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6"/>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6"/>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6"/>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6"/>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6"/>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6"/>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6"/>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6"/>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6"/>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6"/>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6"/>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6"/>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6"/>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6"/>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6"/>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6"/>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6"/>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6"/>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6"/>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6"/>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6"/>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6"/>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6"/>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6"/>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6"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6"/>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6"/>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6"/>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6"/>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6"/>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6"/>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6"/>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6"/>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4"/>
      <c r="BN59" s="74"/>
      <c r="BO59" s="74"/>
      <c r="BP59" s="74"/>
      <c r="BQ59" s="74"/>
      <c r="BR59" s="74"/>
      <c r="BS59" s="74"/>
      <c r="BT59" s="74"/>
      <c r="BU59" s="74"/>
      <c r="BV59" s="74"/>
      <c r="BW59" s="74"/>
      <c r="BX59" s="74"/>
      <c r="BY59" s="74"/>
      <c r="BZ59" s="75"/>
    </row>
    <row r="60" spans="1:78" ht="13.5" customHeight="1" x14ac:dyDescent="0.2">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6"/>
      <c r="BM60" s="74"/>
      <c r="BN60" s="74"/>
      <c r="BO60" s="74"/>
      <c r="BP60" s="74"/>
      <c r="BQ60" s="74"/>
      <c r="BR60" s="74"/>
      <c r="BS60" s="74"/>
      <c r="BT60" s="74"/>
      <c r="BU60" s="74"/>
      <c r="BV60" s="74"/>
      <c r="BW60" s="74"/>
      <c r="BX60" s="74"/>
      <c r="BY60" s="74"/>
      <c r="BZ60" s="75"/>
    </row>
    <row r="61" spans="1:78" ht="13.5" customHeight="1" x14ac:dyDescent="0.2">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6"/>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6"/>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6"/>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6"/>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6"/>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6"/>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6"/>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6"/>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6"/>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6"/>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6"/>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6"/>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6"/>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6"/>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6"/>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6"/>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6"/>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iNUQ5q+6PR6y8PlZBHQm8Rrwdv3eNk72EeVKuqV3/m+L0vQ0g06oAcKMFRs8e9BNU8j7BkM/L6NwwTWM1UZEQ==" saltValue="MPOVGhaghAGxCHscLRMB0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verticalCentered="1"/>
  <pageMargins left="0.19685039370078741" right="0.19685039370078741" top="0.19685039370078741" bottom="0.19685039370078741" header="0.19685039370078741" footer="0.19685039370078741"/>
  <pageSetup paperSize="9" scale="52" orientation="landscape" useFirstPageNumber="1" r:id="rId1"/>
  <colBreaks count="1" manualBreakCount="1">
    <brk id="6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102105</v>
      </c>
      <c r="D6" s="34">
        <f t="shared" si="3"/>
        <v>46</v>
      </c>
      <c r="E6" s="34">
        <f t="shared" si="3"/>
        <v>1</v>
      </c>
      <c r="F6" s="34">
        <f t="shared" si="3"/>
        <v>0</v>
      </c>
      <c r="G6" s="34">
        <f t="shared" si="3"/>
        <v>1</v>
      </c>
      <c r="H6" s="34" t="str">
        <f t="shared" si="3"/>
        <v>群馬県　富岡市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72.430000000000007</v>
      </c>
      <c r="P6" s="35">
        <f t="shared" si="3"/>
        <v>99.48</v>
      </c>
      <c r="Q6" s="35">
        <f t="shared" si="3"/>
        <v>3069</v>
      </c>
      <c r="R6" s="35">
        <f t="shared" si="3"/>
        <v>48276</v>
      </c>
      <c r="S6" s="35">
        <f t="shared" si="3"/>
        <v>122.85</v>
      </c>
      <c r="T6" s="35">
        <f t="shared" si="3"/>
        <v>392.97</v>
      </c>
      <c r="U6" s="35">
        <f t="shared" si="3"/>
        <v>47397</v>
      </c>
      <c r="V6" s="35">
        <f t="shared" si="3"/>
        <v>107.01</v>
      </c>
      <c r="W6" s="35">
        <f t="shared" si="3"/>
        <v>442.92</v>
      </c>
      <c r="X6" s="36">
        <f>IF(X7="",NA(),X7)</f>
        <v>132.83000000000001</v>
      </c>
      <c r="Y6" s="36">
        <f t="shared" ref="Y6:AG6" si="4">IF(Y7="",NA(),Y7)</f>
        <v>145.26</v>
      </c>
      <c r="Z6" s="36">
        <f t="shared" si="4"/>
        <v>126.35</v>
      </c>
      <c r="AA6" s="36">
        <f t="shared" si="4"/>
        <v>122.55</v>
      </c>
      <c r="AB6" s="36">
        <f t="shared" si="4"/>
        <v>123.94</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254.71</v>
      </c>
      <c r="AU6" s="36">
        <f t="shared" ref="AU6:BC6" si="6">IF(AU7="",NA(),AU7)</f>
        <v>300.35000000000002</v>
      </c>
      <c r="AV6" s="36">
        <f t="shared" si="6"/>
        <v>245.69</v>
      </c>
      <c r="AW6" s="36">
        <f t="shared" si="6"/>
        <v>229.49</v>
      </c>
      <c r="AX6" s="36">
        <f t="shared" si="6"/>
        <v>285.98</v>
      </c>
      <c r="AY6" s="36">
        <f t="shared" si="6"/>
        <v>371.31</v>
      </c>
      <c r="AZ6" s="36">
        <f t="shared" si="6"/>
        <v>377.63</v>
      </c>
      <c r="BA6" s="36">
        <f t="shared" si="6"/>
        <v>357.34</v>
      </c>
      <c r="BB6" s="36">
        <f t="shared" si="6"/>
        <v>366.03</v>
      </c>
      <c r="BC6" s="36">
        <f t="shared" si="6"/>
        <v>365.18</v>
      </c>
      <c r="BD6" s="35" t="str">
        <f>IF(BD7="","",IF(BD7="-","【-】","【"&amp;SUBSTITUTE(TEXT(BD7,"#,##0.00"),"-","△")&amp;"】"))</f>
        <v>【264.97】</v>
      </c>
      <c r="BE6" s="36">
        <f>IF(BE7="",NA(),BE7)</f>
        <v>374.62</v>
      </c>
      <c r="BF6" s="36">
        <f t="shared" ref="BF6:BN6" si="7">IF(BF7="",NA(),BF7)</f>
        <v>355.13</v>
      </c>
      <c r="BG6" s="36">
        <f t="shared" si="7"/>
        <v>334.33</v>
      </c>
      <c r="BH6" s="36">
        <f t="shared" si="7"/>
        <v>308.45</v>
      </c>
      <c r="BI6" s="36">
        <f t="shared" si="7"/>
        <v>292.14999999999998</v>
      </c>
      <c r="BJ6" s="36">
        <f t="shared" si="7"/>
        <v>373.09</v>
      </c>
      <c r="BK6" s="36">
        <f t="shared" si="7"/>
        <v>364.71</v>
      </c>
      <c r="BL6" s="36">
        <f t="shared" si="7"/>
        <v>373.69</v>
      </c>
      <c r="BM6" s="36">
        <f t="shared" si="7"/>
        <v>370.12</v>
      </c>
      <c r="BN6" s="36">
        <f t="shared" si="7"/>
        <v>371.65</v>
      </c>
      <c r="BO6" s="35" t="str">
        <f>IF(BO7="","",IF(BO7="-","【-】","【"&amp;SUBSTITUTE(TEXT(BO7,"#,##0.00"),"-","△")&amp;"】"))</f>
        <v>【266.61】</v>
      </c>
      <c r="BP6" s="36">
        <f>IF(BP7="",NA(),BP7)</f>
        <v>129.57</v>
      </c>
      <c r="BQ6" s="36">
        <f t="shared" ref="BQ6:BY6" si="8">IF(BQ7="",NA(),BQ7)</f>
        <v>131.58000000000001</v>
      </c>
      <c r="BR6" s="36">
        <f t="shared" si="8"/>
        <v>121.46</v>
      </c>
      <c r="BS6" s="36">
        <f t="shared" si="8"/>
        <v>122.27</v>
      </c>
      <c r="BT6" s="36">
        <f t="shared" si="8"/>
        <v>122.39</v>
      </c>
      <c r="BU6" s="36">
        <f t="shared" si="8"/>
        <v>99.99</v>
      </c>
      <c r="BV6" s="36">
        <f t="shared" si="8"/>
        <v>100.65</v>
      </c>
      <c r="BW6" s="36">
        <f t="shared" si="8"/>
        <v>99.87</v>
      </c>
      <c r="BX6" s="36">
        <f t="shared" si="8"/>
        <v>100.42</v>
      </c>
      <c r="BY6" s="36">
        <f t="shared" si="8"/>
        <v>98.77</v>
      </c>
      <c r="BZ6" s="35" t="str">
        <f>IF(BZ7="","",IF(BZ7="-","【-】","【"&amp;SUBSTITUTE(TEXT(BZ7,"#,##0.00"),"-","△")&amp;"】"))</f>
        <v>【103.24】</v>
      </c>
      <c r="CA6" s="36">
        <f>IF(CA7="",NA(),CA7)</f>
        <v>131.84</v>
      </c>
      <c r="CB6" s="36">
        <f t="shared" ref="CB6:CJ6" si="9">IF(CB7="",NA(),CB7)</f>
        <v>130.94</v>
      </c>
      <c r="CC6" s="36">
        <f t="shared" si="9"/>
        <v>142.43</v>
      </c>
      <c r="CD6" s="36">
        <f t="shared" si="9"/>
        <v>141.57</v>
      </c>
      <c r="CE6" s="36">
        <f t="shared" si="9"/>
        <v>141.61000000000001</v>
      </c>
      <c r="CF6" s="36">
        <f t="shared" si="9"/>
        <v>171.15</v>
      </c>
      <c r="CG6" s="36">
        <f t="shared" si="9"/>
        <v>170.19</v>
      </c>
      <c r="CH6" s="36">
        <f t="shared" si="9"/>
        <v>171.81</v>
      </c>
      <c r="CI6" s="36">
        <f t="shared" si="9"/>
        <v>171.67</v>
      </c>
      <c r="CJ6" s="36">
        <f t="shared" si="9"/>
        <v>173.67</v>
      </c>
      <c r="CK6" s="35" t="str">
        <f>IF(CK7="","",IF(CK7="-","【-】","【"&amp;SUBSTITUTE(TEXT(CK7,"#,##0.00"),"-","△")&amp;"】"))</f>
        <v>【168.38】</v>
      </c>
      <c r="CL6" s="36">
        <f>IF(CL7="",NA(),CL7)</f>
        <v>55.87</v>
      </c>
      <c r="CM6" s="36">
        <f t="shared" ref="CM6:CU6" si="10">IF(CM7="",NA(),CM7)</f>
        <v>54.69</v>
      </c>
      <c r="CN6" s="36">
        <f t="shared" si="10"/>
        <v>54.52</v>
      </c>
      <c r="CO6" s="36">
        <f t="shared" si="10"/>
        <v>55.33</v>
      </c>
      <c r="CP6" s="36">
        <f t="shared" si="10"/>
        <v>51.86</v>
      </c>
      <c r="CQ6" s="36">
        <f t="shared" si="10"/>
        <v>58.53</v>
      </c>
      <c r="CR6" s="36">
        <f t="shared" si="10"/>
        <v>59.01</v>
      </c>
      <c r="CS6" s="36">
        <f t="shared" si="10"/>
        <v>60.03</v>
      </c>
      <c r="CT6" s="36">
        <f t="shared" si="10"/>
        <v>59.74</v>
      </c>
      <c r="CU6" s="36">
        <f t="shared" si="10"/>
        <v>59.67</v>
      </c>
      <c r="CV6" s="35" t="str">
        <f>IF(CV7="","",IF(CV7="-","【-】","【"&amp;SUBSTITUTE(TEXT(CV7,"#,##0.00"),"-","△")&amp;"】"))</f>
        <v>【60.00】</v>
      </c>
      <c r="CW6" s="36">
        <f>IF(CW7="",NA(),CW7)</f>
        <v>88.68</v>
      </c>
      <c r="CX6" s="36">
        <f t="shared" ref="CX6:DF6" si="11">IF(CX7="",NA(),CX7)</f>
        <v>89.86</v>
      </c>
      <c r="CY6" s="36">
        <f t="shared" si="11"/>
        <v>90.07</v>
      </c>
      <c r="CZ6" s="36">
        <f t="shared" si="11"/>
        <v>87.09</v>
      </c>
      <c r="DA6" s="36">
        <f t="shared" si="11"/>
        <v>91.09</v>
      </c>
      <c r="DB6" s="36">
        <f t="shared" si="11"/>
        <v>85.26</v>
      </c>
      <c r="DC6" s="36">
        <f t="shared" si="11"/>
        <v>85.37</v>
      </c>
      <c r="DD6" s="36">
        <f t="shared" si="11"/>
        <v>84.81</v>
      </c>
      <c r="DE6" s="36">
        <f t="shared" si="11"/>
        <v>84.8</v>
      </c>
      <c r="DF6" s="36">
        <f t="shared" si="11"/>
        <v>84.6</v>
      </c>
      <c r="DG6" s="35" t="str">
        <f>IF(DG7="","",IF(DG7="-","【-】","【"&amp;SUBSTITUTE(TEXT(DG7,"#,##0.00"),"-","△")&amp;"】"))</f>
        <v>【89.80】</v>
      </c>
      <c r="DH6" s="36">
        <f>IF(DH7="",NA(),DH7)</f>
        <v>40.61</v>
      </c>
      <c r="DI6" s="36">
        <f t="shared" ref="DI6:DQ6" si="12">IF(DI7="",NA(),DI7)</f>
        <v>41.63</v>
      </c>
      <c r="DJ6" s="36">
        <f t="shared" si="12"/>
        <v>42.87</v>
      </c>
      <c r="DK6" s="36">
        <f t="shared" si="12"/>
        <v>44.49</v>
      </c>
      <c r="DL6" s="36">
        <f t="shared" si="12"/>
        <v>45.66</v>
      </c>
      <c r="DM6" s="36">
        <f t="shared" si="12"/>
        <v>45.75</v>
      </c>
      <c r="DN6" s="36">
        <f t="shared" si="12"/>
        <v>46.9</v>
      </c>
      <c r="DO6" s="36">
        <f t="shared" si="12"/>
        <v>47.28</v>
      </c>
      <c r="DP6" s="36">
        <f t="shared" si="12"/>
        <v>47.66</v>
      </c>
      <c r="DQ6" s="36">
        <f t="shared" si="12"/>
        <v>48.17</v>
      </c>
      <c r="DR6" s="35" t="str">
        <f>IF(DR7="","",IF(DR7="-","【-】","【"&amp;SUBSTITUTE(TEXT(DR7,"#,##0.00"),"-","△")&amp;"】"))</f>
        <v>【49.59】</v>
      </c>
      <c r="DS6" s="36">
        <f>IF(DS7="",NA(),DS7)</f>
        <v>9.76</v>
      </c>
      <c r="DT6" s="36">
        <f t="shared" ref="DT6:EB6" si="13">IF(DT7="",NA(),DT7)</f>
        <v>9.74</v>
      </c>
      <c r="DU6" s="36">
        <f t="shared" si="13"/>
        <v>1.76</v>
      </c>
      <c r="DV6" s="36">
        <f t="shared" si="13"/>
        <v>11.68</v>
      </c>
      <c r="DW6" s="36">
        <f t="shared" si="13"/>
        <v>11.91</v>
      </c>
      <c r="DX6" s="36">
        <f t="shared" si="13"/>
        <v>10.54</v>
      </c>
      <c r="DY6" s="36">
        <f t="shared" si="13"/>
        <v>12.03</v>
      </c>
      <c r="DZ6" s="36">
        <f t="shared" si="13"/>
        <v>12.19</v>
      </c>
      <c r="EA6" s="36">
        <f t="shared" si="13"/>
        <v>15.1</v>
      </c>
      <c r="EB6" s="36">
        <f t="shared" si="13"/>
        <v>17.12</v>
      </c>
      <c r="EC6" s="35" t="str">
        <f>IF(EC7="","",IF(EC7="-","【-】","【"&amp;SUBSTITUTE(TEXT(EC7,"#,##0.00"),"-","△")&amp;"】"))</f>
        <v>【19.44】</v>
      </c>
      <c r="ED6" s="36">
        <f>IF(ED7="",NA(),ED7)</f>
        <v>0.26</v>
      </c>
      <c r="EE6" s="36">
        <f t="shared" ref="EE6:EM6" si="14">IF(EE7="",NA(),EE7)</f>
        <v>0.31</v>
      </c>
      <c r="EF6" s="36">
        <f t="shared" si="14"/>
        <v>0.38</v>
      </c>
      <c r="EG6" s="36">
        <f t="shared" si="14"/>
        <v>0.52</v>
      </c>
      <c r="EH6" s="36">
        <f t="shared" si="14"/>
        <v>0.56999999999999995</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2">
      <c r="A7" s="29"/>
      <c r="B7" s="38">
        <v>2019</v>
      </c>
      <c r="C7" s="38">
        <v>102105</v>
      </c>
      <c r="D7" s="38">
        <v>46</v>
      </c>
      <c r="E7" s="38">
        <v>1</v>
      </c>
      <c r="F7" s="38">
        <v>0</v>
      </c>
      <c r="G7" s="38">
        <v>1</v>
      </c>
      <c r="H7" s="38" t="s">
        <v>93</v>
      </c>
      <c r="I7" s="38" t="s">
        <v>94</v>
      </c>
      <c r="J7" s="38" t="s">
        <v>95</v>
      </c>
      <c r="K7" s="38" t="s">
        <v>96</v>
      </c>
      <c r="L7" s="38" t="s">
        <v>97</v>
      </c>
      <c r="M7" s="38" t="s">
        <v>98</v>
      </c>
      <c r="N7" s="39" t="s">
        <v>99</v>
      </c>
      <c r="O7" s="39">
        <v>72.430000000000007</v>
      </c>
      <c r="P7" s="39">
        <v>99.48</v>
      </c>
      <c r="Q7" s="39">
        <v>3069</v>
      </c>
      <c r="R7" s="39">
        <v>48276</v>
      </c>
      <c r="S7" s="39">
        <v>122.85</v>
      </c>
      <c r="T7" s="39">
        <v>392.97</v>
      </c>
      <c r="U7" s="39">
        <v>47397</v>
      </c>
      <c r="V7" s="39">
        <v>107.01</v>
      </c>
      <c r="W7" s="39">
        <v>442.92</v>
      </c>
      <c r="X7" s="39">
        <v>132.83000000000001</v>
      </c>
      <c r="Y7" s="39">
        <v>145.26</v>
      </c>
      <c r="Z7" s="39">
        <v>126.35</v>
      </c>
      <c r="AA7" s="39">
        <v>122.55</v>
      </c>
      <c r="AB7" s="39">
        <v>123.94</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254.71</v>
      </c>
      <c r="AU7" s="39">
        <v>300.35000000000002</v>
      </c>
      <c r="AV7" s="39">
        <v>245.69</v>
      </c>
      <c r="AW7" s="39">
        <v>229.49</v>
      </c>
      <c r="AX7" s="39">
        <v>285.98</v>
      </c>
      <c r="AY7" s="39">
        <v>371.31</v>
      </c>
      <c r="AZ7" s="39">
        <v>377.63</v>
      </c>
      <c r="BA7" s="39">
        <v>357.34</v>
      </c>
      <c r="BB7" s="39">
        <v>366.03</v>
      </c>
      <c r="BC7" s="39">
        <v>365.18</v>
      </c>
      <c r="BD7" s="39">
        <v>264.97000000000003</v>
      </c>
      <c r="BE7" s="39">
        <v>374.62</v>
      </c>
      <c r="BF7" s="39">
        <v>355.13</v>
      </c>
      <c r="BG7" s="39">
        <v>334.33</v>
      </c>
      <c r="BH7" s="39">
        <v>308.45</v>
      </c>
      <c r="BI7" s="39">
        <v>292.14999999999998</v>
      </c>
      <c r="BJ7" s="39">
        <v>373.09</v>
      </c>
      <c r="BK7" s="39">
        <v>364.71</v>
      </c>
      <c r="BL7" s="39">
        <v>373.69</v>
      </c>
      <c r="BM7" s="39">
        <v>370.12</v>
      </c>
      <c r="BN7" s="39">
        <v>371.65</v>
      </c>
      <c r="BO7" s="39">
        <v>266.61</v>
      </c>
      <c r="BP7" s="39">
        <v>129.57</v>
      </c>
      <c r="BQ7" s="39">
        <v>131.58000000000001</v>
      </c>
      <c r="BR7" s="39">
        <v>121.46</v>
      </c>
      <c r="BS7" s="39">
        <v>122.27</v>
      </c>
      <c r="BT7" s="39">
        <v>122.39</v>
      </c>
      <c r="BU7" s="39">
        <v>99.99</v>
      </c>
      <c r="BV7" s="39">
        <v>100.65</v>
      </c>
      <c r="BW7" s="39">
        <v>99.87</v>
      </c>
      <c r="BX7" s="39">
        <v>100.42</v>
      </c>
      <c r="BY7" s="39">
        <v>98.77</v>
      </c>
      <c r="BZ7" s="39">
        <v>103.24</v>
      </c>
      <c r="CA7" s="39">
        <v>131.84</v>
      </c>
      <c r="CB7" s="39">
        <v>130.94</v>
      </c>
      <c r="CC7" s="39">
        <v>142.43</v>
      </c>
      <c r="CD7" s="39">
        <v>141.57</v>
      </c>
      <c r="CE7" s="39">
        <v>141.61000000000001</v>
      </c>
      <c r="CF7" s="39">
        <v>171.15</v>
      </c>
      <c r="CG7" s="39">
        <v>170.19</v>
      </c>
      <c r="CH7" s="39">
        <v>171.81</v>
      </c>
      <c r="CI7" s="39">
        <v>171.67</v>
      </c>
      <c r="CJ7" s="39">
        <v>173.67</v>
      </c>
      <c r="CK7" s="39">
        <v>168.38</v>
      </c>
      <c r="CL7" s="39">
        <v>55.87</v>
      </c>
      <c r="CM7" s="39">
        <v>54.69</v>
      </c>
      <c r="CN7" s="39">
        <v>54.52</v>
      </c>
      <c r="CO7" s="39">
        <v>55.33</v>
      </c>
      <c r="CP7" s="39">
        <v>51.86</v>
      </c>
      <c r="CQ7" s="39">
        <v>58.53</v>
      </c>
      <c r="CR7" s="39">
        <v>59.01</v>
      </c>
      <c r="CS7" s="39">
        <v>60.03</v>
      </c>
      <c r="CT7" s="39">
        <v>59.74</v>
      </c>
      <c r="CU7" s="39">
        <v>59.67</v>
      </c>
      <c r="CV7" s="39">
        <v>60</v>
      </c>
      <c r="CW7" s="39">
        <v>88.68</v>
      </c>
      <c r="CX7" s="39">
        <v>89.86</v>
      </c>
      <c r="CY7" s="39">
        <v>90.07</v>
      </c>
      <c r="CZ7" s="39">
        <v>87.09</v>
      </c>
      <c r="DA7" s="39">
        <v>91.09</v>
      </c>
      <c r="DB7" s="39">
        <v>85.26</v>
      </c>
      <c r="DC7" s="39">
        <v>85.37</v>
      </c>
      <c r="DD7" s="39">
        <v>84.81</v>
      </c>
      <c r="DE7" s="39">
        <v>84.8</v>
      </c>
      <c r="DF7" s="39">
        <v>84.6</v>
      </c>
      <c r="DG7" s="39">
        <v>89.8</v>
      </c>
      <c r="DH7" s="39">
        <v>40.61</v>
      </c>
      <c r="DI7" s="39">
        <v>41.63</v>
      </c>
      <c r="DJ7" s="39">
        <v>42.87</v>
      </c>
      <c r="DK7" s="39">
        <v>44.49</v>
      </c>
      <c r="DL7" s="39">
        <v>45.66</v>
      </c>
      <c r="DM7" s="39">
        <v>45.75</v>
      </c>
      <c r="DN7" s="39">
        <v>46.9</v>
      </c>
      <c r="DO7" s="39">
        <v>47.28</v>
      </c>
      <c r="DP7" s="39">
        <v>47.66</v>
      </c>
      <c r="DQ7" s="39">
        <v>48.17</v>
      </c>
      <c r="DR7" s="39">
        <v>49.59</v>
      </c>
      <c r="DS7" s="39">
        <v>9.76</v>
      </c>
      <c r="DT7" s="39">
        <v>9.74</v>
      </c>
      <c r="DU7" s="39">
        <v>1.76</v>
      </c>
      <c r="DV7" s="39">
        <v>11.68</v>
      </c>
      <c r="DW7" s="39">
        <v>11.91</v>
      </c>
      <c r="DX7" s="39">
        <v>10.54</v>
      </c>
      <c r="DY7" s="39">
        <v>12.03</v>
      </c>
      <c r="DZ7" s="39">
        <v>12.19</v>
      </c>
      <c r="EA7" s="39">
        <v>15.1</v>
      </c>
      <c r="EB7" s="39">
        <v>17.12</v>
      </c>
      <c r="EC7" s="39">
        <v>19.440000000000001</v>
      </c>
      <c r="ED7" s="39">
        <v>0.26</v>
      </c>
      <c r="EE7" s="39">
        <v>0.31</v>
      </c>
      <c r="EF7" s="39">
        <v>0.38</v>
      </c>
      <c r="EG7" s="39">
        <v>0.52</v>
      </c>
      <c r="EH7" s="39">
        <v>0.56999999999999995</v>
      </c>
      <c r="EI7" s="39">
        <v>0.56000000000000005</v>
      </c>
      <c r="EJ7" s="39">
        <v>0.61</v>
      </c>
      <c r="EK7" s="39">
        <v>0.51</v>
      </c>
      <c r="EL7" s="39">
        <v>0.57999999999999996</v>
      </c>
      <c r="EM7" s="39">
        <v>0.54</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2021-02-08T05:43:55Z</cp:lastPrinted>
  <dcterms:created xsi:type="dcterms:W3CDTF">2020-12-04T02:05:26Z</dcterms:created>
  <dcterms:modified xsi:type="dcterms:W3CDTF">2021-02-08T05:44:23Z</dcterms:modified>
  <cp:category/>
</cp:coreProperties>
</file>