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09 藤岡市□△\"/>
    </mc:Choice>
  </mc:AlternateContent>
  <xr:revisionPtr revIDLastSave="0" documentId="13_ncr:1_{6FFC544C-CDA6-4D2F-9258-18A14B0E0862}" xr6:coauthVersionLast="36" xr6:coauthVersionMax="36" xr10:uidLastSave="{00000000-0000-0000-0000-000000000000}"/>
  <workbookProtection workbookAlgorithmName="SHA-512" workbookHashValue="D6BQtcoUIK4IBwwDvMPyQpG+jVvdpI1Jsz4G3m677lUfG8aTNP0ap4TJed0DAj4jKnz8DZ4yrwMUiiSZnKqi5w==" workbookSaltValue="guoSw0ZiU7TRhks6GUW1Aw=="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B10" i="4" s="1"/>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E85" i="4"/>
  <c r="BB10" i="4"/>
  <c r="AT10" i="4"/>
  <c r="AL10" i="4"/>
  <c r="W10" i="4"/>
  <c r="I10" i="4"/>
  <c r="BB8" i="4"/>
  <c r="AT8" i="4"/>
  <c r="W8" i="4"/>
  <c r="P8" i="4"/>
  <c r="B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<sst xmlns="http://schemas.openxmlformats.org/spreadsheetml/2006/main" count="228" uniqueCount="115">
  <si>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</si>
  <si>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</si>
  <si>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</si>
  <si>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</si>
  <si>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</si>
  <si>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</si>
  <si>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</si>
  <si>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</si>
  <si>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</si>
  <si>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</si>
  <si>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</si>
  <si>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</si>
  <si>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</si>
  <si>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</si>
  <si>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</si>
  <si>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</si>
  <si>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</si>
  <si>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</si>
  <si>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</si>
  <si>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</si>
  <si>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</si>
  <si>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</si>
  <si>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</si>
  <si>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</si>
  <si>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</si>
  <si>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</si>
  <si>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</si>
  <si>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</si>
  <si>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</si>
  <si>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</si>
  <si>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</si>
  <si>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</si>
  <si>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</si>
  <si>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</si>
  <si>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</si>
  <si>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</si>
  <si>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</si>
  <si>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</si>
  <si>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</si>
  <si>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</si>
  <si>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</si>
  <si>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</si>
  <si>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</si>
  <si>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</si>
  <si>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</si>
  <si>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</si>
  <si>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</si>
  <si>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</si>
  <si>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</si>
  <si>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</si>
  <si>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</si>
  <si>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</si>
  <si>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</si>
  <si>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</si>
  <si>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</si>
  <si>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</si>
  <si>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</si>
  <si>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</si>
  <si>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</si>
  <si>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</si>
  <si>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</si>
  <si>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</si>
  <si>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</si>
  <si>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</si>
  <si>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</si>
  <si>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</si>
  <si>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</si>
  <si>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</si>
  <si>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</si>
  <si>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</si>
  <si>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</si>
  <si>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</si>
  <si>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</si>
  <si>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</si>
  <si>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</si>
  <si>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</si>
  <si>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</si>
  <si>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</si>
  <si>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</si>
  <si>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</si>
  <si>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</si>
  <si>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</si>
  <si>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</si>
  <si>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</si>
  <si>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</si>
  <si>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</si>
  <si>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</si>
  <si>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</si>
  <si>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</si>
  <si>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</si>
  <si>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</si>
  <si>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</si>
  <si>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</si>
  <si>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</si>
  <si>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</si>
  <si>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</si>
  <si>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</si>
  <si>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</si>
  <si>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</si>
  <si>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</si>
  <si>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</si>
  <si>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</si>
  <si>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</si>
  <si>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</si>
  <si>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</si>
  <si>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</si>
  <si>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</si>
  <si>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</si>
  <si>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</si>
  <si>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</si>
  <si>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</si>
  <si>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</si>
  <si>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
　常に100％を上回っており収支は健全である。また類似団体の平均値と比較しても良好な値である。
②累積欠損金比率
　欠損金は発生していない。
③流動比率
　常に100％を上回っており、短期の債務に対して支払い能力を備えている。
④企業債残高対給水収益比率
　前年度比19.0ポイント低下したが、類似団体の平均値と比較して高い傾向にある。
⑤料金回収率
　常に100％を上回っており、類似団体の平均値と比較しても良好な値である。
⑥給水原価
　類似団体の平均と比較して安価である。
⑦施設利用率
　類似団体の平均値を上回っており、おおむね横ばいで推移している。
⑧有収率
　前年度比1.3ポイント低下しており、類似団体の平均値を下回っている。平成28年度以降減少を続けている。</t>
    <rPh sb="328" eb="330">
      <t>ヘイセイ</t>
    </rPh>
    <rPh sb="332" eb="334">
      <t>ネンド</t>
    </rPh>
    <rPh sb="334" eb="336">
      <t>イコウ</t>
    </rPh>
    <rPh sb="336" eb="338">
      <t>ゲンショウ</t>
    </rPh>
    <rPh sb="339" eb="340">
      <t>ツヅ</t>
    </rPh>
    <phoneticPr fontId="4"/>
  </si>
  <si>
    <t>①有形固定資産減価償却率
　主に取水、浄水設備の更新の遅れにより、有形固定資産減価償却率は年々増加傾向にある。令和元年度では50％を超える値となった。
②管路経年化率
　マッピングシステムの精度向上により、前年比1.9ポイントの増となったものの、老朽管の更新を計画的に行ってきたことなどから管路経年化率は類似団体の平均値と比較すると良好な値である。
③管路更新率
　これまでに石綿管などの老朽管の更新を計画的に行ってきたことにより、近年、類似団体の平均値と比較して低い値である。</t>
    <rPh sb="14" eb="15">
      <t>オモ</t>
    </rPh>
    <rPh sb="55" eb="57">
      <t>レイワ</t>
    </rPh>
    <rPh sb="57" eb="58">
      <t>ガン</t>
    </rPh>
    <rPh sb="58" eb="60">
      <t>ネンド</t>
    </rPh>
    <rPh sb="66" eb="67">
      <t>コ</t>
    </rPh>
    <rPh sb="69" eb="70">
      <t>アタイ</t>
    </rPh>
    <rPh sb="95" eb="97">
      <t>セイド</t>
    </rPh>
    <rPh sb="97" eb="99">
      <t>コウジョウ</t>
    </rPh>
    <rPh sb="103" eb="106">
      <t>ゼンネンヒ</t>
    </rPh>
    <rPh sb="114" eb="115">
      <t>ゾウ</t>
    </rPh>
    <phoneticPr fontId="4"/>
  </si>
  <si>
    <t>　収支が継続して黒字であり、債務に対する一定の支払い能力も備えていることから、事業の経営状況は健全で安定していると考えられる。
　しかし、今後見込まれる水需要の減少や老朽化施設への更新需要の増加を鑑みると、持続可能な水道事業を運営していくためには、平成30年度に完成した経営戦略をベースに、更なる経費の削減を図っていく必要がある。また有収率の悪化が近年顕著となっていることから、効率の良い料金回収のためにも有収率の向上が喫緊の課題となっている。</t>
    <rPh sb="167" eb="170">
      <t>ユウシュウリツ</t>
    </rPh>
    <rPh sb="171" eb="173">
      <t>アッカ</t>
    </rPh>
    <rPh sb="174" eb="176">
      <t>キンネン</t>
    </rPh>
    <rPh sb="176" eb="178">
      <t>ケンチョ</t>
    </rPh>
    <rPh sb="189" eb="191">
      <t>コウリツ</t>
    </rPh>
    <rPh sb="192" eb="193">
      <t>ヨ</t>
    </rPh>
    <rPh sb="194" eb="196">
      <t>リョウキン</t>
    </rPh>
    <rPh sb="196" eb="198">
      <t>カイシュウ</t>
    </rPh>
    <rPh sb="203" eb="206">
      <t>ユウシュウリツ</t>
    </rPh>
    <rPh sb="207" eb="209">
      <t>コウジョウ</t>
    </rPh>
    <rPh sb="210" eb="212">
      <t>キッキン</t>
    </rPh>
    <rPh sb="213" eb="215">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</si>
</sst>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0.16</c:v>
                </c:pt>
                <c:pt idx="1">
                  <c:v>0.43</c:v>
                </c:pt>
                <c:pt idx="2">
                  <c:v>0.37</c:v>
                </c:pt>
                <c:pt idx="3">
                  <c:v>0.54</c:v>
                </c:pt>
                <c:pt idx="4">
                  <c:v>0.52</c:v>
                </c:pt>
              </c:numCache>
            </c:numRef>
          </c:val>
          <c:extLst>
            <c:ext xmlns:c16="http://schemas.microsoft.com/office/drawing/2014/chart" uri="{C3380CC4-5D6E-409C-BE32-E72D297353CC}">
              <c16:uniqueId val="{00000000-5518-4FD0-8B9C-A60C48D505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5518-4FD0-8B9C-A60C48D505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61.97</c:v>
                </c:pt>
                <c:pt idx="1">
                  <c:v>60.92</c:v>
                </c:pt>
                <c:pt idx="2">
                  <c:v>60.74</c:v>
                </c:pt>
                <c:pt idx="3">
                  <c:v>60.82</c:v>
                </c:pt>
                <c:pt idx="4">
                  <c:v>60.37</c:v>
                </c:pt>
              </c:numCache>
            </c:numRef>
          </c:val>
          <c:extLst>
            <c:ext xmlns:c16="http://schemas.microsoft.com/office/drawing/2014/chart" uri="{C3380CC4-5D6E-409C-BE32-E72D297353CC}">
              <c16:uniqueId val="{00000000-AA35-4D7D-8115-2269D65285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AA35-4D7D-8115-2269D65285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85.17</c:v>
                </c:pt>
                <c:pt idx="1">
                  <c:v>86.09</c:v>
                </c:pt>
                <c:pt idx="2">
                  <c:v>85.81</c:v>
                </c:pt>
                <c:pt idx="3">
                  <c:v>85</c:v>
                </c:pt>
                <c:pt idx="4">
                  <c:v>83.74</c:v>
                </c:pt>
              </c:numCache>
            </c:numRef>
          </c:val>
          <c:extLst>
            <c:ext xmlns:c16="http://schemas.microsoft.com/office/drawing/2014/chart" uri="{C3380CC4-5D6E-409C-BE32-E72D297353CC}">
              <c16:uniqueId val="{00000000-E4A4-416F-8E70-43D0FACCAD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E4A4-416F-8E70-43D0FACCAD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116.72</c:v>
                </c:pt>
                <c:pt idx="1">
                  <c:v>126.98</c:v>
                </c:pt>
                <c:pt idx="2">
                  <c:v>121.87</c:v>
                </c:pt>
                <c:pt idx="3">
                  <c:v>124.72</c:v>
                </c:pt>
                <c:pt idx="4">
                  <c:v>122.02</c:v>
                </c:pt>
              </c:numCache>
            </c:numRef>
          </c:val>
          <c:extLst>
            <c:ext xmlns:c16="http://schemas.microsoft.com/office/drawing/2014/chart" uri="{C3380CC4-5D6E-409C-BE32-E72D297353CC}">
              <c16:uniqueId val="{00000000-9888-4C0B-A91A-4BC079563F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888-4C0B-A91A-4BC079563F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46.09</c:v>
                </c:pt>
                <c:pt idx="1">
                  <c:v>47.4</c:v>
                </c:pt>
                <c:pt idx="2">
                  <c:v>48.2</c:v>
                </c:pt>
                <c:pt idx="3">
                  <c:v>49.61</c:v>
                </c:pt>
                <c:pt idx="4">
                  <c:v>50.85</c:v>
                </c:pt>
              </c:numCache>
            </c:numRef>
          </c:val>
          <c:extLst>
            <c:ext xmlns:c16="http://schemas.microsoft.com/office/drawing/2014/chart" uri="{C3380CC4-5D6E-409C-BE32-E72D297353CC}">
              <c16:uniqueId val="{00000000-E589-42C7-BD01-58E36404E0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E589-42C7-BD01-58E36404E0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0.97</c:v>
                </c:pt>
                <c:pt idx="1">
                  <c:v>0.65</c:v>
                </c:pt>
                <c:pt idx="2">
                  <c:v>0.64</c:v>
                </c:pt>
                <c:pt idx="3">
                  <c:v>0.62</c:v>
                </c:pt>
                <c:pt idx="4">
                  <c:v>2.4900000000000002</c:v>
                </c:pt>
              </c:numCache>
            </c:numRef>
          </c:val>
          <c:extLst>
            <c:ext xmlns:c16="http://schemas.microsoft.com/office/drawing/2014/chart" uri="{C3380CC4-5D6E-409C-BE32-E72D297353CC}">
              <c16:uniqueId val="{00000000-A0C1-454C-9D0D-6B93072A45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A0C1-454C-9D0D-6B93072A45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55-4FD2-B541-47CD60EB44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C255-4FD2-B541-47CD60EB44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357.57</c:v>
                </c:pt>
                <c:pt idx="1">
                  <c:v>404.22</c:v>
                </c:pt>
                <c:pt idx="2">
                  <c:v>390.79</c:v>
                </c:pt>
                <c:pt idx="3">
                  <c:v>416.45</c:v>
                </c:pt>
                <c:pt idx="4">
                  <c:v>416.46</c:v>
                </c:pt>
              </c:numCache>
            </c:numRef>
          </c:val>
          <c:extLst>
            <c:ext xmlns:c16="http://schemas.microsoft.com/office/drawing/2014/chart" uri="{C3380CC4-5D6E-409C-BE32-E72D297353CC}">
              <c16:uniqueId val="{00000000-C369-4440-BD87-F43672ED4D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C369-4440-BD87-F43672ED4D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498.96</c:v>
                </c:pt>
                <c:pt idx="1">
                  <c:v>488.22</c:v>
                </c:pt>
                <c:pt idx="2">
                  <c:v>480.62</c:v>
                </c:pt>
                <c:pt idx="3">
                  <c:v>468.33</c:v>
                </c:pt>
                <c:pt idx="4">
                  <c:v>449.29</c:v>
                </c:pt>
              </c:numCache>
            </c:numRef>
          </c:val>
          <c:extLst>
            <c:ext xmlns:c16="http://schemas.microsoft.com/office/drawing/2014/chart" uri="{C3380CC4-5D6E-409C-BE32-E72D297353CC}">
              <c16:uniqueId val="{00000000-515B-431C-9712-F947B5E9BE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15B-431C-9712-F947B5E9BE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112.33</c:v>
                </c:pt>
                <c:pt idx="1">
                  <c:v>121.03</c:v>
                </c:pt>
                <c:pt idx="2">
                  <c:v>116.63</c:v>
                </c:pt>
                <c:pt idx="3">
                  <c:v>121.31</c:v>
                </c:pt>
                <c:pt idx="4">
                  <c:v>117.96</c:v>
                </c:pt>
              </c:numCache>
            </c:numRef>
          </c:val>
          <c:extLst>
            <c:ext xmlns:c16="http://schemas.microsoft.com/office/drawing/2014/chart" uri="{C3380CC4-5D6E-409C-BE32-E72D297353CC}">
              <c16:uniqueId val="{00000000-30C4-4722-9A0D-4A170566C6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30C4-4722-9A0D-4A170566C6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142.11000000000001</c:v>
                </c:pt>
                <c:pt idx="1">
                  <c:v>131.86000000000001</c:v>
                </c:pt>
                <c:pt idx="2">
                  <c:v>136.83000000000001</c:v>
                </c:pt>
                <c:pt idx="3">
                  <c:v>131.44</c:v>
                </c:pt>
                <c:pt idx="4">
                  <c:v>135.33000000000001</c:v>
                </c:pt>
              </c:numCache>
            </c:numRef>
          </c:val>
          <c:extLst>
            <c:ext xmlns:c16="http://schemas.microsoft.com/office/drawing/2014/chart" uri="{C3380CC4-5D6E-409C-BE32-E72D297353CC}">
              <c16:uniqueId val="{00000000-9515-41CF-BAC4-031FB3861B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9515-41CF-BAC4-031FB3861B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藤岡市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65117</v>
      </c>
      <c r="AM8" s="71"/>
      <c r="AN8" s="71"/>
      <c r="AO8" s="71"/>
      <c r="AP8" s="71"/>
      <c r="AQ8" s="71"/>
      <c r="AR8" s="71"/>
      <c r="AS8" s="71"/>
      <c r="AT8" s="67">
        <f>データ!$S$6</f>
        <v>180.29</v>
      </c>
      <c r="AU8" s="68"/>
      <c r="AV8" s="68"/>
      <c r="AW8" s="68"/>
      <c r="AX8" s="68"/>
      <c r="AY8" s="68"/>
      <c r="AZ8" s="68"/>
      <c r="BA8" s="68"/>
      <c r="BB8" s="70">
        <f>データ!$T$6</f>
        <v>361.18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67.459999999999994</v>
      </c>
      <c r="J10" s="68"/>
      <c r="K10" s="68"/>
      <c r="L10" s="68"/>
      <c r="M10" s="68"/>
      <c r="N10" s="68"/>
      <c r="O10" s="69"/>
      <c r="P10" s="70">
        <f>データ!$P$6</f>
        <v>97.53</v>
      </c>
      <c r="Q10" s="70"/>
      <c r="R10" s="70"/>
      <c r="S10" s="70"/>
      <c r="T10" s="70"/>
      <c r="U10" s="70"/>
      <c r="V10" s="70"/>
      <c r="W10" s="71">
        <f>データ!$Q$6</f>
        <v>2840</v>
      </c>
      <c r="X10" s="71"/>
      <c r="Y10" s="71"/>
      <c r="Z10" s="71"/>
      <c r="AA10" s="71"/>
      <c r="AB10" s="71"/>
      <c r="AC10" s="71"/>
      <c r="AD10" s="2"/>
      <c r="AE10" s="2"/>
      <c r="AF10" s="2"/>
      <c r="AG10" s="2"/>
      <c r="AH10" s="4"/>
      <c r="AI10" s="4"/>
      <c r="AJ10" s="4"/>
      <c r="AK10" s="4"/>
      <c r="AL10" s="71">
        <f>データ!$U$6</f>
        <v>63221</v>
      </c>
      <c r="AM10" s="71"/>
      <c r="AN10" s="71"/>
      <c r="AO10" s="71"/>
      <c r="AP10" s="71"/>
      <c r="AQ10" s="71"/>
      <c r="AR10" s="71"/>
      <c r="AS10" s="71"/>
      <c r="AT10" s="67">
        <f>データ!$V$6</f>
        <v>83.9</v>
      </c>
      <c r="AU10" s="68"/>
      <c r="AV10" s="68"/>
      <c r="AW10" s="68"/>
      <c r="AX10" s="68"/>
      <c r="AY10" s="68"/>
      <c r="AZ10" s="68"/>
      <c r="BA10" s="68"/>
      <c r="BB10" s="70">
        <f>データ!$W$6</f>
        <v>753.53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591udR8Gr4v5d43fDLB+2OgR2YSfagf3SbRtmEg3dYxpoDn+0MGh9ybC8WEkkChYOstILaDn6yRxFZ1kaV7eQ==" saltValue="ZwTOZ6eWY5pk/VaeU0Jj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102091</v>
      </c>
      <c r="D6" s="34">
        <f t="shared" si="3"/>
        <v>46</v>
      </c>
      <c r="E6" s="34">
        <f t="shared" si="3"/>
        <v>1</v>
      </c>
      <c r="F6" s="34">
        <f t="shared" si="3"/>
        <v>0</v>
      </c>
      <c r="G6" s="34">
        <f t="shared" si="3"/>
        <v>1</v>
      </c>
      <c r="H6" s="34" t="str">
        <f t="shared" si="3"/>
        <v>群馬県　藤岡市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67.459999999999994</v>
      </c>
      <c r="P6" s="35">
        <f t="shared" si="3"/>
        <v>97.53</v>
      </c>
      <c r="Q6" s="35">
        <f t="shared" si="3"/>
        <v>2840</v>
      </c>
      <c r="R6" s="35">
        <f t="shared" si="3"/>
        <v>65117</v>
      </c>
      <c r="S6" s="35">
        <f t="shared" si="3"/>
        <v>180.29</v>
      </c>
      <c r="T6" s="35">
        <f t="shared" si="3"/>
        <v>361.18</v>
      </c>
      <c r="U6" s="35">
        <f t="shared" si="3"/>
        <v>63221</v>
      </c>
      <c r="V6" s="35">
        <f t="shared" si="3"/>
        <v>83.9</v>
      </c>
      <c r="W6" s="35">
        <f t="shared" si="3"/>
        <v>753.53</v>
      </c>
      <c r="X6" s="36">
        <f>IF(X7="",NA(),X7)</f>
        <v>116.72</v>
      </c>
      <c r="Y6" s="36">
        <f t="shared" ref="Y6:AG6" si="4">IF(Y7="",NA(),Y7)</f>
        <v>126.98</v>
      </c>
      <c r="Z6" s="36">
        <f t="shared" si="4"/>
        <v>121.87</v>
      </c>
      <c r="AA6" s="36">
        <f t="shared" si="4"/>
        <v>124.72</v>
      </c>
      <c r="AB6" s="36">
        <f t="shared" si="4"/>
        <v>122.02</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357.57</v>
      </c>
      <c r="AU6" s="36">
        <f t="shared" ref="AU6:BC6" si="6">IF(AU7="",NA(),AU7)</f>
        <v>404.22</v>
      </c>
      <c r="AV6" s="36">
        <f t="shared" si="6"/>
        <v>390.79</v>
      </c>
      <c r="AW6" s="36">
        <f t="shared" si="6"/>
        <v>416.45</v>
      </c>
      <c r="AX6" s="36">
        <f t="shared" si="6"/>
        <v>416.46</v>
      </c>
      <c r="AY6" s="36">
        <f t="shared" si="6"/>
        <v>346.59</v>
      </c>
      <c r="AZ6" s="36">
        <f t="shared" si="6"/>
        <v>357.82</v>
      </c>
      <c r="BA6" s="36">
        <f t="shared" si="6"/>
        <v>355.5</v>
      </c>
      <c r="BB6" s="36">
        <f t="shared" si="6"/>
        <v>349.83</v>
      </c>
      <c r="BC6" s="36">
        <f t="shared" si="6"/>
        <v>360.86</v>
      </c>
      <c r="BD6" s="35" t="str">
        <f>IF(BD7="","",IF(BD7="-","【-】","【"&amp;SUBSTITUTE(TEXT(BD7,"#,##0.00"),"-","△")&amp;"】"))</f>
        <v>【264.97】</v>
      </c>
      <c r="BE6" s="36">
        <f>IF(BE7="",NA(),BE7)</f>
        <v>498.96</v>
      </c>
      <c r="BF6" s="36">
        <f t="shared" ref="BF6:BN6" si="7">IF(BF7="",NA(),BF7)</f>
        <v>488.22</v>
      </c>
      <c r="BG6" s="36">
        <f t="shared" si="7"/>
        <v>480.62</v>
      </c>
      <c r="BH6" s="36">
        <f t="shared" si="7"/>
        <v>468.33</v>
      </c>
      <c r="BI6" s="36">
        <f t="shared" si="7"/>
        <v>449.29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112.33</v>
      </c>
      <c r="BQ6" s="36">
        <f t="shared" ref="BQ6:BY6" si="8">IF(BQ7="",NA(),BQ7)</f>
        <v>121.03</v>
      </c>
      <c r="BR6" s="36">
        <f t="shared" si="8"/>
        <v>116.63</v>
      </c>
      <c r="BS6" s="36">
        <f t="shared" si="8"/>
        <v>121.31</v>
      </c>
      <c r="BT6" s="36">
        <f t="shared" si="8"/>
        <v>117.96</v>
      </c>
      <c r="BU6" s="36">
        <f t="shared" si="8"/>
        <v>105.71</v>
      </c>
      <c r="BV6" s="36">
        <f t="shared" si="8"/>
        <v>106.01</v>
      </c>
      <c r="BW6" s="36">
        <f t="shared" si="8"/>
        <v>104.57</v>
      </c>
      <c r="BX6" s="36">
        <f t="shared" si="8"/>
        <v>103.54</v>
      </c>
      <c r="BY6" s="36">
        <f t="shared" si="8"/>
        <v>103.32</v>
      </c>
      <c r="BZ6" s="35" t="str">
        <f>IF(BZ7="","",IF(BZ7="-","【-】","【"&amp;SUBSTITUTE(TEXT(BZ7,"#,##0.00"),"-","△")&amp;"】"))</f>
        <v>【103.24】</v>
      </c>
      <c r="CA6" s="36">
        <f>IF(CA7="",NA(),CA7)</f>
        <v>142.11000000000001</v>
      </c>
      <c r="CB6" s="36">
        <f t="shared" ref="CB6:CJ6" si="9">IF(CB7="",NA(),CB7)</f>
        <v>131.86000000000001</v>
      </c>
      <c r="CC6" s="36">
        <f t="shared" si="9"/>
        <v>136.83000000000001</v>
      </c>
      <c r="CD6" s="36">
        <f t="shared" si="9"/>
        <v>131.44</v>
      </c>
      <c r="CE6" s="36">
        <f t="shared" si="9"/>
        <v>135.33000000000001</v>
      </c>
      <c r="CF6" s="36">
        <f t="shared" si="9"/>
        <v>162.15</v>
      </c>
      <c r="CG6" s="36">
        <f t="shared" si="9"/>
        <v>162.24</v>
      </c>
      <c r="CH6" s="36">
        <f t="shared" si="9"/>
        <v>165.47</v>
      </c>
      <c r="CI6" s="36">
        <f t="shared" si="9"/>
        <v>167.46</v>
      </c>
      <c r="CJ6" s="36">
        <f t="shared" si="9"/>
        <v>168.56</v>
      </c>
      <c r="CK6" s="35" t="str">
        <f>IF(CK7="","",IF(CK7="-","【-】","【"&amp;SUBSTITUTE(TEXT(CK7,"#,##0.00"),"-","△")&amp;"】"))</f>
        <v>【168.38】</v>
      </c>
      <c r="CL6" s="36">
        <f>IF(CL7="",NA(),CL7)</f>
        <v>61.97</v>
      </c>
      <c r="CM6" s="36">
        <f t="shared" ref="CM6:CU6" si="10">IF(CM7="",NA(),CM7)</f>
        <v>60.92</v>
      </c>
      <c r="CN6" s="36">
        <f t="shared" si="10"/>
        <v>60.74</v>
      </c>
      <c r="CO6" s="36">
        <f t="shared" si="10"/>
        <v>60.82</v>
      </c>
      <c r="CP6" s="36">
        <f t="shared" si="10"/>
        <v>60.37</v>
      </c>
      <c r="CQ6" s="36">
        <f t="shared" si="10"/>
        <v>59.34</v>
      </c>
      <c r="CR6" s="36">
        <f t="shared" si="10"/>
        <v>59.11</v>
      </c>
      <c r="CS6" s="36">
        <f t="shared" si="10"/>
        <v>59.74</v>
      </c>
      <c r="CT6" s="36">
        <f t="shared" si="10"/>
        <v>59.46</v>
      </c>
      <c r="CU6" s="36">
        <f t="shared" si="10"/>
        <v>59.51</v>
      </c>
      <c r="CV6" s="35" t="str">
        <f>IF(CV7="","",IF(CV7="-","【-】","【"&amp;SUBSTITUTE(TEXT(CV7,"#,##0.00"),"-","△")&amp;"】"))</f>
        <v>【60.00】</v>
      </c>
      <c r="CW6" s="36">
        <f>IF(CW7="",NA(),CW7)</f>
        <v>85.17</v>
      </c>
      <c r="CX6" s="36">
        <f t="shared" ref="CX6:DF6" si="11">IF(CX7="",NA(),CX7)</f>
        <v>86.09</v>
      </c>
      <c r="CY6" s="36">
        <f t="shared" si="11"/>
        <v>85.81</v>
      </c>
      <c r="CZ6" s="36">
        <f t="shared" si="11"/>
        <v>85</v>
      </c>
      <c r="DA6" s="36">
        <f t="shared" si="11"/>
        <v>83.74</v>
      </c>
      <c r="DB6" s="36">
        <f t="shared" si="11"/>
        <v>87.74</v>
      </c>
      <c r="DC6" s="36">
        <f t="shared" si="11"/>
        <v>87.91</v>
      </c>
      <c r="DD6" s="36">
        <f t="shared" si="11"/>
        <v>87.28</v>
      </c>
      <c r="DE6" s="36">
        <f t="shared" si="11"/>
        <v>87.41</v>
      </c>
      <c r="DF6" s="36">
        <f t="shared" si="11"/>
        <v>87.08</v>
      </c>
      <c r="DG6" s="35" t="str">
        <f>IF(DG7="","",IF(DG7="-","【-】","【"&amp;SUBSTITUTE(TEXT(DG7,"#,##0.00"),"-","△")&amp;"】"))</f>
        <v>【89.80】</v>
      </c>
      <c r="DH6" s="36">
        <f>IF(DH7="",NA(),DH7)</f>
        <v>46.09</v>
      </c>
      <c r="DI6" s="36">
        <f t="shared" ref="DI6:DQ6" si="12">IF(DI7="",NA(),DI7)</f>
        <v>47.4</v>
      </c>
      <c r="DJ6" s="36">
        <f t="shared" si="12"/>
        <v>48.2</v>
      </c>
      <c r="DK6" s="36">
        <f t="shared" si="12"/>
        <v>49.61</v>
      </c>
      <c r="DL6" s="36">
        <f t="shared" si="12"/>
        <v>50.85</v>
      </c>
      <c r="DM6" s="36">
        <f t="shared" si="12"/>
        <v>46.27</v>
      </c>
      <c r="DN6" s="36">
        <f t="shared" si="12"/>
        <v>46.88</v>
      </c>
      <c r="DO6" s="36">
        <f t="shared" si="12"/>
        <v>46.94</v>
      </c>
      <c r="DP6" s="36">
        <f t="shared" si="12"/>
        <v>47.62</v>
      </c>
      <c r="DQ6" s="36">
        <f t="shared" si="12"/>
        <v>48.55</v>
      </c>
      <c r="DR6" s="35" t="str">
        <f>IF(DR7="","",IF(DR7="-","【-】","【"&amp;SUBSTITUTE(TEXT(DR7,"#,##0.00"),"-","△")&amp;"】"))</f>
        <v>【49.59】</v>
      </c>
      <c r="DS6" s="36">
        <f>IF(DS7="",NA(),DS7)</f>
        <v>0.97</v>
      </c>
      <c r="DT6" s="36">
        <f t="shared" ref="DT6:EB6" si="13">IF(DT7="",NA(),DT7)</f>
        <v>0.65</v>
      </c>
      <c r="DU6" s="36">
        <f t="shared" si="13"/>
        <v>0.64</v>
      </c>
      <c r="DV6" s="36">
        <f t="shared" si="13"/>
        <v>0.62</v>
      </c>
      <c r="DW6" s="36">
        <f t="shared" si="13"/>
        <v>2.4900000000000002</v>
      </c>
      <c r="DX6" s="36">
        <f t="shared" si="13"/>
        <v>10.93</v>
      </c>
      <c r="DY6" s="36">
        <f t="shared" si="13"/>
        <v>13.39</v>
      </c>
      <c r="DZ6" s="36">
        <f t="shared" si="13"/>
        <v>14.48</v>
      </c>
      <c r="EA6" s="36">
        <f t="shared" si="13"/>
        <v>16.27</v>
      </c>
      <c r="EB6" s="36">
        <f t="shared" si="13"/>
        <v>17.11</v>
      </c>
      <c r="EC6" s="35" t="str">
        <f>IF(EC7="","",IF(EC7="-","【-】","【"&amp;SUBSTITUTE(TEXT(EC7,"#,##0.00"),"-","△")&amp;"】"))</f>
        <v>【19.44】</v>
      </c>
      <c r="ED6" s="36">
        <f>IF(ED7="",NA(),ED7)</f>
        <v>0.16</v>
      </c>
      <c r="EE6" s="36">
        <f t="shared" ref="EE6:EM6" si="14">IF(EE7="",NA(),EE7)</f>
        <v>0.43</v>
      </c>
      <c r="EF6" s="36">
        <f t="shared" si="14"/>
        <v>0.37</v>
      </c>
      <c r="EG6" s="36">
        <f t="shared" si="14"/>
        <v>0.54</v>
      </c>
      <c r="EH6" s="36">
        <f t="shared" si="14"/>
        <v>0.52</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102091</v>
      </c>
      <c r="D7" s="38">
        <v>46</v>
      </c>
      <c r="E7" s="38">
        <v>1</v>
      </c>
      <c r="F7" s="38">
        <v>0</v>
      </c>
      <c r="G7" s="38">
        <v>1</v>
      </c>
      <c r="H7" s="38" t="s">
        <v>93</v>
      </c>
      <c r="I7" s="38" t="s">
        <v>94</v>
      </c>
      <c r="J7" s="38" t="s">
        <v>95</v>
      </c>
      <c r="K7" s="38" t="s">
        <v>96</v>
      </c>
      <c r="L7" s="38" t="s">
        <v>97</v>
      </c>
      <c r="M7" s="38" t="s">
        <v>98</v>
      </c>
      <c r="N7" s="39" t="s">
        <v>99</v>
      </c>
      <c r="O7" s="39">
        <v>67.459999999999994</v>
      </c>
      <c r="P7" s="39">
        <v>97.53</v>
      </c>
      <c r="Q7" s="39">
        <v>2840</v>
      </c>
      <c r="R7" s="39">
        <v>65117</v>
      </c>
      <c r="S7" s="39">
        <v>180.29</v>
      </c>
      <c r="T7" s="39">
        <v>361.18</v>
      </c>
      <c r="U7" s="39">
        <v>63221</v>
      </c>
      <c r="V7" s="39">
        <v>83.9</v>
      </c>
      <c r="W7" s="39">
        <v>753.53</v>
      </c>
      <c r="X7" s="39">
        <v>116.72</v>
      </c>
      <c r="Y7" s="39">
        <v>126.98</v>
      </c>
      <c r="Z7" s="39">
        <v>121.87</v>
      </c>
      <c r="AA7" s="39">
        <v>124.72</v>
      </c>
      <c r="AB7" s="39">
        <v>122.02</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357.57</v>
      </c>
      <c r="AU7" s="39">
        <v>404.22</v>
      </c>
      <c r="AV7" s="39">
        <v>390.79</v>
      </c>
      <c r="AW7" s="39">
        <v>416.45</v>
      </c>
      <c r="AX7" s="39">
        <v>416.46</v>
      </c>
      <c r="AY7" s="39">
        <v>346.59</v>
      </c>
      <c r="AZ7" s="39">
        <v>357.82</v>
      </c>
      <c r="BA7" s="39">
        <v>355.5</v>
      </c>
      <c r="BB7" s="39">
        <v>349.83</v>
      </c>
      <c r="BC7" s="39">
        <v>360.86</v>
      </c>
      <c r="BD7" s="39">
        <v>264.97000000000003</v>
      </c>
      <c r="BE7" s="39">
        <v>498.96</v>
      </c>
      <c r="BF7" s="39">
        <v>488.22</v>
      </c>
      <c r="BG7" s="39">
        <v>480.62</v>
      </c>
      <c r="BH7" s="39">
        <v>468.33</v>
      </c>
      <c r="BI7" s="39">
        <v>449.29</v>
      </c>
      <c r="BJ7" s="39">
        <v>312.02999999999997</v>
      </c>
      <c r="BK7" s="39">
        <v>307.45999999999998</v>
      </c>
      <c r="BL7" s="39">
        <v>312.58</v>
      </c>
      <c r="BM7" s="39">
        <v>314.87</v>
      </c>
      <c r="BN7" s="39">
        <v>309.27999999999997</v>
      </c>
      <c r="BO7" s="39">
        <v>266.61</v>
      </c>
      <c r="BP7" s="39">
        <v>112.33</v>
      </c>
      <c r="BQ7" s="39">
        <v>121.03</v>
      </c>
      <c r="BR7" s="39">
        <v>116.63</v>
      </c>
      <c r="BS7" s="39">
        <v>121.31</v>
      </c>
      <c r="BT7" s="39">
        <v>117.96</v>
      </c>
      <c r="BU7" s="39">
        <v>105.71</v>
      </c>
      <c r="BV7" s="39">
        <v>106.01</v>
      </c>
      <c r="BW7" s="39">
        <v>104.57</v>
      </c>
      <c r="BX7" s="39">
        <v>103.54</v>
      </c>
      <c r="BY7" s="39">
        <v>103.32</v>
      </c>
      <c r="BZ7" s="39">
        <v>103.24</v>
      </c>
      <c r="CA7" s="39">
        <v>142.11000000000001</v>
      </c>
      <c r="CB7" s="39">
        <v>131.86000000000001</v>
      </c>
      <c r="CC7" s="39">
        <v>136.83000000000001</v>
      </c>
      <c r="CD7" s="39">
        <v>131.44</v>
      </c>
      <c r="CE7" s="39">
        <v>135.33000000000001</v>
      </c>
      <c r="CF7" s="39">
        <v>162.15</v>
      </c>
      <c r="CG7" s="39">
        <v>162.24</v>
      </c>
      <c r="CH7" s="39">
        <v>165.47</v>
      </c>
      <c r="CI7" s="39">
        <v>167.46</v>
      </c>
      <c r="CJ7" s="39">
        <v>168.56</v>
      </c>
      <c r="CK7" s="39">
        <v>168.38</v>
      </c>
      <c r="CL7" s="39">
        <v>61.97</v>
      </c>
      <c r="CM7" s="39">
        <v>60.92</v>
      </c>
      <c r="CN7" s="39">
        <v>60.74</v>
      </c>
      <c r="CO7" s="39">
        <v>60.82</v>
      </c>
      <c r="CP7" s="39">
        <v>60.37</v>
      </c>
      <c r="CQ7" s="39">
        <v>59.34</v>
      </c>
      <c r="CR7" s="39">
        <v>59.11</v>
      </c>
      <c r="CS7" s="39">
        <v>59.74</v>
      </c>
      <c r="CT7" s="39">
        <v>59.46</v>
      </c>
      <c r="CU7" s="39">
        <v>59.51</v>
      </c>
      <c r="CV7" s="39">
        <v>60</v>
      </c>
      <c r="CW7" s="39">
        <v>85.17</v>
      </c>
      <c r="CX7" s="39">
        <v>86.09</v>
      </c>
      <c r="CY7" s="39">
        <v>85.81</v>
      </c>
      <c r="CZ7" s="39">
        <v>85</v>
      </c>
      <c r="DA7" s="39">
        <v>83.74</v>
      </c>
      <c r="DB7" s="39">
        <v>87.74</v>
      </c>
      <c r="DC7" s="39">
        <v>87.91</v>
      </c>
      <c r="DD7" s="39">
        <v>87.28</v>
      </c>
      <c r="DE7" s="39">
        <v>87.41</v>
      </c>
      <c r="DF7" s="39">
        <v>87.08</v>
      </c>
      <c r="DG7" s="39">
        <v>89.8</v>
      </c>
      <c r="DH7" s="39">
        <v>46.09</v>
      </c>
      <c r="DI7" s="39">
        <v>47.4</v>
      </c>
      <c r="DJ7" s="39">
        <v>48.2</v>
      </c>
      <c r="DK7" s="39">
        <v>49.61</v>
      </c>
      <c r="DL7" s="39">
        <v>50.85</v>
      </c>
      <c r="DM7" s="39">
        <v>46.27</v>
      </c>
      <c r="DN7" s="39">
        <v>46.88</v>
      </c>
      <c r="DO7" s="39">
        <v>46.94</v>
      </c>
      <c r="DP7" s="39">
        <v>47.62</v>
      </c>
      <c r="DQ7" s="39">
        <v>48.55</v>
      </c>
      <c r="DR7" s="39">
        <v>49.59</v>
      </c>
      <c r="DS7" s="39">
        <v>0.97</v>
      </c>
      <c r="DT7" s="39">
        <v>0.65</v>
      </c>
      <c r="DU7" s="39">
        <v>0.64</v>
      </c>
      <c r="DV7" s="39">
        <v>0.62</v>
      </c>
      <c r="DW7" s="39">
        <v>2.4900000000000002</v>
      </c>
      <c r="DX7" s="39">
        <v>10.93</v>
      </c>
      <c r="DY7" s="39">
        <v>13.39</v>
      </c>
      <c r="DZ7" s="39">
        <v>14.48</v>
      </c>
      <c r="EA7" s="39">
        <v>16.27</v>
      </c>
      <c r="EB7" s="39">
        <v>17.11</v>
      </c>
      <c r="EC7" s="39">
        <v>19.440000000000001</v>
      </c>
      <c r="ED7" s="39">
        <v>0.16</v>
      </c>
      <c r="EE7" s="39">
        <v>0.43</v>
      </c>
      <c r="EF7" s="39">
        <v>0.37</v>
      </c>
      <c r="EG7" s="39">
        <v>0.54</v>
      </c>
      <c r="EH7" s="39">
        <v>0.52</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2021-02-09T07:21:43Z</cp:lastPrinted>
  <dcterms:created xsi:type="dcterms:W3CDTF">2020-12-04T02:05:25Z</dcterms:created>
  <dcterms:modified xsi:type="dcterms:W3CDTF">2021-02-09T07:22:47Z</dcterms:modified>
  <cp:category/>
</cp:coreProperties>
</file>