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08 渋川市■△▲\"/>
    </mc:Choice>
  </mc:AlternateContent>
  <xr:revisionPtr revIDLastSave="0" documentId="13_ncr:1_{AE02EDF0-77E7-4258-9937-8A3B40A211B0}" xr6:coauthVersionLast="36" xr6:coauthVersionMax="36" xr10:uidLastSave="{00000000-0000-0000-0000-000000000000}"/>
  <workbookProtection workbookAlgorithmName="SHA-512" workbookHashValue="lQ3N+CGSqAv/PDkHPuh88momNVN9pZjakKNDBz2DO6mWBdEqG8dd8QtzNJ4MXvEG6a6tmEnIiOW+ur/+oF81Xg==" workbookSaltValue="kkpGDc+Yrlg+JBXwmsTAc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W10" i="4"/>
  <c r="I10" i="4"/>
  <c r="B10" i="4"/>
  <c r="AT8" i="4"/>
  <c r="W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<sst xmlns="http://schemas.openxmlformats.org/spreadsheetml/2006/main" count="228" uniqueCount="113">
  <si>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</si>
  <si>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</si>
  <si>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</si>
  <si>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</si>
  <si>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</si>
  <si>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</si>
  <si>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</si>
  <si>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</si>
  <si>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</si>
  <si>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</si>
  <si>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</si>
  <si>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</si>
  <si>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</si>
  <si>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</si>
  <si>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</si>
  <si>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</si>
  <si>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</si>
  <si>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</si>
  <si>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</si>
  <si>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</si>
  <si>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</si>
  <si>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</si>
  <si>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</si>
  <si>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</si>
  <si>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</si>
  <si>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</si>
  <si>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</si>
  <si>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</si>
  <si>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</si>
  <si>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</si>
  <si>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</si>
  <si>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</si>
  <si>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</si>
  <si>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</si>
  <si>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</si>
  <si>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</si>
  <si>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</si>
  <si>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</si>
  <si>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</si>
  <si>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</si>
  <si>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</si>
  <si>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</si>
  <si>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</si>
  <si>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</si>
  <si>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</si>
  <si>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</si>
  <si>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</si>
  <si>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</si>
  <si>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</si>
  <si>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</si>
  <si>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</si>
  <si>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</si>
  <si>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</si>
  <si>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</si>
  <si>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</si>
  <si>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</si>
  <si>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</si>
  <si>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</si>
  <si>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</si>
  <si>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</si>
  <si>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</si>
  <si>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</si>
  <si>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</si>
  <si>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</si>
  <si>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</si>
  <si>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</si>
  <si>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</si>
  <si>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</si>
  <si>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</si>
  <si>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</si>
  <si>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</si>
  <si>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</si>
  <si>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</si>
  <si>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</si>
  <si>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</si>
  <si>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</si>
  <si>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</si>
  <si>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</si>
  <si>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</si>
  <si>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</si>
  <si>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</si>
  <si>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</si>
  <si>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</si>
  <si>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</si>
  <si>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</si>
  <si>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</si>
  <si>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</si>
  <si>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</si>
  <si>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</si>
  <si>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</si>
  <si>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</si>
  <si>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</si>
  <si>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</si>
  <si>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</si>
  <si>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</si>
  <si>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</si>
  <si>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</si>
  <si>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</si>
  <si>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</si>
  <si>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</si>
  <si>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</si>
  <si>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</si>
  <si>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</si>
  <si>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</si>
  <si>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</si>
  <si>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</si>
  <si>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</si>
  <si>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</si>
  <si>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</si>
  <si>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</si>
  <si>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類似団体平均値を上回っており老朽化が進んでいることが分かる。計画的な更新が必要である。
②管路経年化率
　他事業関連に伴う管路布設替が多く、老朽管更新を先送りしていることもあり、類似団体平均値を上回っている。重点的・計画的な更新が必要である。
③管路更新率
　他事業関連に伴う管路布設替が多く、老朽管更新を先送りしていることもあり、類似団体平均値を下回っている。重点的・計画的な更新が必要である。</t>
    <rPh sb="1" eb="3">
      <t>ユウケイ</t>
    </rPh>
    <rPh sb="3" eb="7">
      <t>コテイシサン</t>
    </rPh>
    <rPh sb="7" eb="9">
      <t>ゲンカ</t>
    </rPh>
    <rPh sb="9" eb="11">
      <t>ショウキャク</t>
    </rPh>
    <rPh sb="11" eb="12">
      <t>リツ</t>
    </rPh>
    <rPh sb="14" eb="16">
      <t>ルイジ</t>
    </rPh>
    <rPh sb="16" eb="18">
      <t>ダンタイ</t>
    </rPh>
    <rPh sb="18" eb="21">
      <t>ヘイキンチ</t>
    </rPh>
    <rPh sb="22" eb="24">
      <t>ウワマワ</t>
    </rPh>
    <rPh sb="28" eb="31">
      <t>ロウキュウカ</t>
    </rPh>
    <rPh sb="32" eb="33">
      <t>スス</t>
    </rPh>
    <rPh sb="40" eb="41">
      <t>ワ</t>
    </rPh>
    <rPh sb="44" eb="47">
      <t>ケイカクテキ</t>
    </rPh>
    <rPh sb="48" eb="50">
      <t>コウシン</t>
    </rPh>
    <rPh sb="51" eb="53">
      <t>ヒツヨウ</t>
    </rPh>
    <rPh sb="59" eb="61">
      <t>カンロ</t>
    </rPh>
    <rPh sb="61" eb="64">
      <t>ケイネンカ</t>
    </rPh>
    <rPh sb="64" eb="65">
      <t>リツ</t>
    </rPh>
    <rPh sb="67" eb="70">
      <t>タジギョウ</t>
    </rPh>
    <rPh sb="70" eb="72">
      <t>カンレン</t>
    </rPh>
    <rPh sb="73" eb="74">
      <t>トモナ</t>
    </rPh>
    <rPh sb="75" eb="77">
      <t>カンロ</t>
    </rPh>
    <rPh sb="77" eb="79">
      <t>フセツ</t>
    </rPh>
    <rPh sb="79" eb="80">
      <t>カ</t>
    </rPh>
    <rPh sb="81" eb="82">
      <t>オオ</t>
    </rPh>
    <rPh sb="84" eb="87">
      <t>ロウキュウカン</t>
    </rPh>
    <rPh sb="87" eb="89">
      <t>コウシン</t>
    </rPh>
    <rPh sb="90" eb="92">
      <t>サキオク</t>
    </rPh>
    <rPh sb="103" eb="105">
      <t>ルイジ</t>
    </rPh>
    <rPh sb="105" eb="107">
      <t>ダンタイ</t>
    </rPh>
    <rPh sb="107" eb="109">
      <t>ヘイキン</t>
    </rPh>
    <rPh sb="109" eb="110">
      <t>チ</t>
    </rPh>
    <rPh sb="111" eb="113">
      <t>ウワマワ</t>
    </rPh>
    <rPh sb="118" eb="121">
      <t>ジュウテンテキ</t>
    </rPh>
    <rPh sb="122" eb="125">
      <t>ケイカクテキ</t>
    </rPh>
    <rPh sb="126" eb="128">
      <t>コウシン</t>
    </rPh>
    <rPh sb="129" eb="131">
      <t>ヒツヨウ</t>
    </rPh>
    <rPh sb="137" eb="139">
      <t>カンロ</t>
    </rPh>
    <rPh sb="139" eb="141">
      <t>コウシン</t>
    </rPh>
    <rPh sb="141" eb="142">
      <t>リツ</t>
    </rPh>
    <rPh sb="188" eb="189">
      <t>シタ</t>
    </rPh>
    <phoneticPr fontId="4"/>
  </si>
  <si>
    <t>　水道施設や管路の老朽化が進んでおり、有収率や料金回収率の低下に影響していると考えられます。昨年度策定したアセットマネジメントを含めた経営戦略に基づき、施設の更新・長寿命化を進め、経営改善に取り組みます。
　経常収支比率が100％を下回っているため、経費削減等による一層の経営改善に努めるとともに、適切な料金体系へ向けた料金改定の検討を進めます。
　また、企業債を計画的に活用し、施設更新を進めます。</t>
    <rPh sb="1" eb="3">
      <t>スイドウ</t>
    </rPh>
    <rPh sb="3" eb="5">
      <t>シセツ</t>
    </rPh>
    <rPh sb="6" eb="8">
      <t>カンロ</t>
    </rPh>
    <rPh sb="9" eb="12">
      <t>ロウキュウカ</t>
    </rPh>
    <rPh sb="13" eb="14">
      <t>スス</t>
    </rPh>
    <rPh sb="19" eb="20">
      <t>ユウ</t>
    </rPh>
    <rPh sb="20" eb="22">
      <t>シュウリツ</t>
    </rPh>
    <rPh sb="23" eb="25">
      <t>リョウキン</t>
    </rPh>
    <rPh sb="25" eb="28">
      <t>カイシュウリツ</t>
    </rPh>
    <rPh sb="29" eb="31">
      <t>テイカ</t>
    </rPh>
    <rPh sb="32" eb="34">
      <t>エイキョウ</t>
    </rPh>
    <rPh sb="39" eb="40">
      <t>カンガ</t>
    </rPh>
    <rPh sb="46" eb="49">
      <t>サクネンド</t>
    </rPh>
    <rPh sb="49" eb="51">
      <t>サクテイ</t>
    </rPh>
    <rPh sb="64" eb="65">
      <t>フク</t>
    </rPh>
    <rPh sb="67" eb="69">
      <t>ケイエイ</t>
    </rPh>
    <rPh sb="69" eb="71">
      <t>センリャク</t>
    </rPh>
    <rPh sb="72" eb="73">
      <t>モト</t>
    </rPh>
    <rPh sb="76" eb="78">
      <t>シセツ</t>
    </rPh>
    <rPh sb="79" eb="81">
      <t>コウシン</t>
    </rPh>
    <rPh sb="82" eb="85">
      <t>チョウジュミョウ</t>
    </rPh>
    <rPh sb="85" eb="86">
      <t>カ</t>
    </rPh>
    <rPh sb="87" eb="88">
      <t>スス</t>
    </rPh>
    <rPh sb="104" eb="106">
      <t>ケイジョウ</t>
    </rPh>
    <rPh sb="106" eb="108">
      <t>シュウシ</t>
    </rPh>
    <rPh sb="108" eb="110">
      <t>ヒリツ</t>
    </rPh>
    <rPh sb="116" eb="118">
      <t>シタマワ</t>
    </rPh>
    <rPh sb="125" eb="127">
      <t>ケイヒ</t>
    </rPh>
    <rPh sb="127" eb="129">
      <t>サクゲン</t>
    </rPh>
    <rPh sb="129" eb="130">
      <t>トウ</t>
    </rPh>
    <rPh sb="133" eb="135">
      <t>イッソウ</t>
    </rPh>
    <rPh sb="136" eb="138">
      <t>ケイエイ</t>
    </rPh>
    <rPh sb="138" eb="140">
      <t>カイゼン</t>
    </rPh>
    <rPh sb="141" eb="142">
      <t>ツト</t>
    </rPh>
    <rPh sb="149" eb="151">
      <t>テキセツ</t>
    </rPh>
    <rPh sb="152" eb="154">
      <t>リョウキン</t>
    </rPh>
    <rPh sb="154" eb="156">
      <t>タイケイ</t>
    </rPh>
    <rPh sb="157" eb="158">
      <t>ム</t>
    </rPh>
    <rPh sb="160" eb="162">
      <t>リョウキン</t>
    </rPh>
    <rPh sb="162" eb="164">
      <t>カイテイ</t>
    </rPh>
    <rPh sb="165" eb="167">
      <t>ケントウ</t>
    </rPh>
    <rPh sb="168" eb="169">
      <t>スス</t>
    </rPh>
    <rPh sb="178" eb="181">
      <t>キギョウサイ</t>
    </rPh>
    <rPh sb="182" eb="185">
      <t>ケイカクテキ</t>
    </rPh>
    <rPh sb="186" eb="188">
      <t>カツヨウ</t>
    </rPh>
    <rPh sb="190" eb="192">
      <t>シセツ</t>
    </rPh>
    <rPh sb="192" eb="194">
      <t>コウシン</t>
    </rPh>
    <rPh sb="195" eb="196">
      <t>スス</t>
    </rPh>
    <phoneticPr fontId="4"/>
  </si>
  <si>
    <t>①経常収支比率
　今年度100％を下回り、経常損失が発生した。料金改定を含めた経営改善が早急に必要である。
②累積欠損金比率
　今年度欠損金が発生した。利益積立金での補填が可能であり、資金面での問題はない。
③流動比率
　200％前後で推移しており、短期債務の支払能力は問題ない。
④企業債残高対給水収益比率
　類似団体平均値を下回っており、借入に頼らない事業運営ができている。
⑤料金回収率
　100％を下回り、減少が続いている。料金改定を含め、経費削減や有収率向上等の経営改善が早急に必要である。
⑥給水原価
　類似団体を下回ってはいるが増加が続いており、経費削減や合理化等さらなる改善が必要である。
⑦施設利用率
　簡易水道事業統合の影響もあり、類似団体平均値を下回っている。施設の統廃合やダウンサイジング等適切な施設規模への検討を進める。
⑧有収率
　今年度やや上昇がみられたものの、類似団体平均値を下回っている。引き続き漏水調査や管路更新等により改善を目指す。</t>
    <rPh sb="1" eb="3">
      <t>ケイジョウ</t>
    </rPh>
    <rPh sb="3" eb="5">
      <t>シュウシ</t>
    </rPh>
    <rPh sb="5" eb="7">
      <t>ヒリツ</t>
    </rPh>
    <rPh sb="9" eb="12">
      <t>コンネンド</t>
    </rPh>
    <rPh sb="17" eb="19">
      <t>シタマワ</t>
    </rPh>
    <rPh sb="21" eb="23">
      <t>ケイジョウ</t>
    </rPh>
    <rPh sb="23" eb="25">
      <t>ソンシツ</t>
    </rPh>
    <rPh sb="26" eb="28">
      <t>ハッセイ</t>
    </rPh>
    <rPh sb="31" eb="33">
      <t>リョウキン</t>
    </rPh>
    <rPh sb="33" eb="35">
      <t>カイテイ</t>
    </rPh>
    <rPh sb="36" eb="37">
      <t>フク</t>
    </rPh>
    <rPh sb="39" eb="41">
      <t>ケイエイ</t>
    </rPh>
    <rPh sb="41" eb="43">
      <t>カイゼン</t>
    </rPh>
    <rPh sb="44" eb="46">
      <t>ソウキュウ</t>
    </rPh>
    <rPh sb="47" eb="49">
      <t>ヒツヨウ</t>
    </rPh>
    <rPh sb="55" eb="57">
      <t>ルイセキ</t>
    </rPh>
    <rPh sb="57" eb="59">
      <t>ケッソン</t>
    </rPh>
    <rPh sb="59" eb="60">
      <t>キン</t>
    </rPh>
    <rPh sb="60" eb="62">
      <t>ヒリツ</t>
    </rPh>
    <rPh sb="64" eb="67">
      <t>コンネンド</t>
    </rPh>
    <rPh sb="67" eb="69">
      <t>ケッソン</t>
    </rPh>
    <rPh sb="69" eb="70">
      <t>キン</t>
    </rPh>
    <rPh sb="71" eb="73">
      <t>ハッセイ</t>
    </rPh>
    <rPh sb="76" eb="78">
      <t>リエキ</t>
    </rPh>
    <rPh sb="78" eb="79">
      <t>ツ</t>
    </rPh>
    <rPh sb="79" eb="80">
      <t>タ</t>
    </rPh>
    <rPh sb="80" eb="81">
      <t>キン</t>
    </rPh>
    <rPh sb="83" eb="85">
      <t>ホテン</t>
    </rPh>
    <rPh sb="86" eb="88">
      <t>カノウ</t>
    </rPh>
    <rPh sb="92" eb="95">
      <t>シキンメン</t>
    </rPh>
    <rPh sb="97" eb="99">
      <t>モンダイ</t>
    </rPh>
    <rPh sb="105" eb="107">
      <t>リュウドウ</t>
    </rPh>
    <rPh sb="107" eb="109">
      <t>ヒリツ</t>
    </rPh>
    <rPh sb="115" eb="117">
      <t>ゼンゴ</t>
    </rPh>
    <rPh sb="118" eb="120">
      <t>スイイ</t>
    </rPh>
    <rPh sb="125" eb="127">
      <t>タンキ</t>
    </rPh>
    <rPh sb="127" eb="129">
      <t>サイム</t>
    </rPh>
    <rPh sb="130" eb="132">
      <t>シハライ</t>
    </rPh>
    <rPh sb="132" eb="134">
      <t>ノウリョク</t>
    </rPh>
    <rPh sb="135" eb="137">
      <t>モンダイ</t>
    </rPh>
    <rPh sb="142" eb="145">
      <t>キギョウサイ</t>
    </rPh>
    <rPh sb="145" eb="147">
      <t>ザンダカ</t>
    </rPh>
    <rPh sb="147" eb="148">
      <t>タイ</t>
    </rPh>
    <rPh sb="148" eb="150">
      <t>キュウスイ</t>
    </rPh>
    <rPh sb="150" eb="152">
      <t>シュウエキ</t>
    </rPh>
    <rPh sb="152" eb="154">
      <t>ヒリツ</t>
    </rPh>
    <rPh sb="156" eb="158">
      <t>ルイジ</t>
    </rPh>
    <rPh sb="158" eb="160">
      <t>ダンタイ</t>
    </rPh>
    <rPh sb="160" eb="162">
      <t>ヘイキン</t>
    </rPh>
    <rPh sb="162" eb="163">
      <t>チ</t>
    </rPh>
    <rPh sb="164" eb="166">
      <t>シタマワ</t>
    </rPh>
    <rPh sb="171" eb="173">
      <t>カリイ</t>
    </rPh>
    <rPh sb="174" eb="175">
      <t>タヨ</t>
    </rPh>
    <rPh sb="178" eb="180">
      <t>ジギョウ</t>
    </rPh>
    <rPh sb="180" eb="182">
      <t>ウンエイ</t>
    </rPh>
    <rPh sb="191" eb="193">
      <t>リョウキン</t>
    </rPh>
    <rPh sb="193" eb="196">
      <t>カイシュウリツ</t>
    </rPh>
    <rPh sb="203" eb="205">
      <t>シタマワ</t>
    </rPh>
    <rPh sb="207" eb="209">
      <t>ゲンショウ</t>
    </rPh>
    <rPh sb="210" eb="211">
      <t>ツヅ</t>
    </rPh>
    <rPh sb="216" eb="218">
      <t>リョウキン</t>
    </rPh>
    <rPh sb="218" eb="220">
      <t>カイテイ</t>
    </rPh>
    <rPh sb="221" eb="222">
      <t>フク</t>
    </rPh>
    <rPh sb="224" eb="226">
      <t>ケイヒ</t>
    </rPh>
    <rPh sb="226" eb="228">
      <t>サクゲン</t>
    </rPh>
    <rPh sb="229" eb="230">
      <t>ユウ</t>
    </rPh>
    <rPh sb="230" eb="232">
      <t>シュウリツ</t>
    </rPh>
    <rPh sb="232" eb="234">
      <t>コウジョウ</t>
    </rPh>
    <rPh sb="234" eb="235">
      <t>トウ</t>
    </rPh>
    <rPh sb="236" eb="238">
      <t>ケイエイ</t>
    </rPh>
    <rPh sb="238" eb="240">
      <t>カイゼン</t>
    </rPh>
    <rPh sb="241" eb="243">
      <t>ソウキュウ</t>
    </rPh>
    <rPh sb="244" eb="246">
      <t>ヒツヨウ</t>
    </rPh>
    <rPh sb="271" eb="273">
      <t>ゾウカ</t>
    </rPh>
    <rPh sb="274" eb="275">
      <t>ツヅ</t>
    </rPh>
    <rPh sb="280" eb="282">
      <t>ケイヒ</t>
    </rPh>
    <rPh sb="282" eb="284">
      <t>サクゲン</t>
    </rPh>
    <rPh sb="285" eb="288">
      <t>ゴウリカ</t>
    </rPh>
    <rPh sb="288" eb="289">
      <t>トウ</t>
    </rPh>
    <rPh sb="341" eb="343">
      <t>シセツ</t>
    </rPh>
    <rPh sb="344" eb="347">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</si>
</sst>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0.24</c:v>
                </c:pt>
                <c:pt idx="2">
                  <c:v>0.49</c:v>
                </c:pt>
                <c:pt idx="3">
                  <c:v>0.36</c:v>
                </c:pt>
                <c:pt idx="4">
                  <c:v>0.25</c:v>
                </c:pt>
              </c:numCache>
            </c:numRef>
          </c:val>
          <c:extLst>
            <c:ext xmlns:c16="http://schemas.microsoft.com/office/drawing/2014/chart" uri="{C3380CC4-5D6E-409C-BE32-E72D297353CC}">
              <c16:uniqueId val="{00000000-9E0C-4AD4-A235-ACD640E82D8A}"/>
            </c:ext>
          </c:extLst>
        </c:ser>
        <c:dLbls>
          <c:showLegendKey val="0"/>
          <c:showVal val="0"/>
          <c:showCatName val="0"/>
          <c:showSerName val="0"/>
          <c:showPercent val="0"/>
          <c:showBubbleSize val="0"/>
        </c:dLbls>
        <c:gapWidth val="150"/>
        <c:axId val="365511896"/>
        <c:axId val="3655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9E0C-4AD4-A235-ACD640E82D8A}"/>
            </c:ext>
          </c:extLst>
        </c:ser>
        <c:dLbls>
          <c:showLegendKey val="0"/>
          <c:showVal val="0"/>
          <c:showCatName val="0"/>
          <c:showSerName val="0"/>
          <c:showPercent val="0"/>
          <c:showBubbleSize val="0"/>
        </c:dLbls>
        <c:marker val="1"/>
        <c:smooth val="0"/>
        <c:axId val="365511896"/>
        <c:axId val="365512288"/>
      </c:lineChart>
      <c:dateAx>
        <c:axId val="365511896"/>
        <c:scaling>
          <c:orientation val="minMax"/>
        </c:scaling>
        <c:delete val="1"/>
        <c:axPos val="b"/>
        <c:numFmt formatCode="&quot;H&quot;yy" sourceLinked="1"/>
        <c:majorTickMark val="none"/>
        <c:minorTickMark val="none"/>
        <c:tickLblPos val="none"/>
        <c:crossAx val="365512288"/>
        <c:crosses val="autoZero"/>
        <c:auto val="1"/>
        <c:lblOffset val="100"/>
        <c:baseTimeUnit val="years"/>
      </c:dateAx>
      <c:valAx>
        <c:axId val="3655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1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73.47</c:v>
                </c:pt>
                <c:pt idx="1">
                  <c:v>75.31</c:v>
                </c:pt>
                <c:pt idx="2">
                  <c:v>50.53</c:v>
                </c:pt>
                <c:pt idx="3">
                  <c:v>50.12</c:v>
                </c:pt>
                <c:pt idx="4">
                  <c:v>58.35</c:v>
                </c:pt>
              </c:numCache>
            </c:numRef>
          </c:val>
          <c:extLst>
            <c:ext xmlns:c16="http://schemas.microsoft.com/office/drawing/2014/chart" uri="{C3380CC4-5D6E-409C-BE32-E72D297353CC}">
              <c16:uniqueId val="{00000000-7EBD-43F9-B504-B96D04046326}"/>
            </c:ext>
          </c:extLst>
        </c:ser>
        <c:dLbls>
          <c:showLegendKey val="0"/>
          <c:showVal val="0"/>
          <c:showCatName val="0"/>
          <c:showSerName val="0"/>
          <c:showPercent val="0"/>
          <c:showBubbleSize val="0"/>
        </c:dLbls>
        <c:gapWidth val="150"/>
        <c:axId val="367188752"/>
        <c:axId val="36719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EBD-43F9-B504-B96D04046326}"/>
            </c:ext>
          </c:extLst>
        </c:ser>
        <c:dLbls>
          <c:showLegendKey val="0"/>
          <c:showVal val="0"/>
          <c:showCatName val="0"/>
          <c:showSerName val="0"/>
          <c:showPercent val="0"/>
          <c:showBubbleSize val="0"/>
        </c:dLbls>
        <c:marker val="1"/>
        <c:smooth val="0"/>
        <c:axId val="367188752"/>
        <c:axId val="367193064"/>
      </c:lineChart>
      <c:dateAx>
        <c:axId val="367188752"/>
        <c:scaling>
          <c:orientation val="minMax"/>
        </c:scaling>
        <c:delete val="1"/>
        <c:axPos val="b"/>
        <c:numFmt formatCode="&quot;H&quot;yy" sourceLinked="1"/>
        <c:majorTickMark val="none"/>
        <c:minorTickMark val="none"/>
        <c:tickLblPos val="none"/>
        <c:crossAx val="367193064"/>
        <c:crosses val="autoZero"/>
        <c:auto val="1"/>
        <c:lblOffset val="100"/>
        <c:baseTimeUnit val="years"/>
      </c:dateAx>
      <c:valAx>
        <c:axId val="36719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8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80.87</c:v>
                </c:pt>
                <c:pt idx="1">
                  <c:v>77.72</c:v>
                </c:pt>
                <c:pt idx="2">
                  <c:v>77.23</c:v>
                </c:pt>
                <c:pt idx="3">
                  <c:v>76.55</c:v>
                </c:pt>
                <c:pt idx="4">
                  <c:v>77.959999999999994</c:v>
                </c:pt>
              </c:numCache>
            </c:numRef>
          </c:val>
          <c:extLst>
            <c:ext xmlns:c16="http://schemas.microsoft.com/office/drawing/2014/chart" uri="{C3380CC4-5D6E-409C-BE32-E72D297353CC}">
              <c16:uniqueId val="{00000000-4441-4DBB-B017-7BE62B5E775F}"/>
            </c:ext>
          </c:extLst>
        </c:ser>
        <c:dLbls>
          <c:showLegendKey val="0"/>
          <c:showVal val="0"/>
          <c:showCatName val="0"/>
          <c:showSerName val="0"/>
          <c:showPercent val="0"/>
          <c:showBubbleSize val="0"/>
        </c:dLbls>
        <c:gapWidth val="150"/>
        <c:axId val="366748728"/>
        <c:axId val="36675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441-4DBB-B017-7BE62B5E775F}"/>
            </c:ext>
          </c:extLst>
        </c:ser>
        <c:dLbls>
          <c:showLegendKey val="0"/>
          <c:showVal val="0"/>
          <c:showCatName val="0"/>
          <c:showSerName val="0"/>
          <c:showPercent val="0"/>
          <c:showBubbleSize val="0"/>
        </c:dLbls>
        <c:marker val="1"/>
        <c:smooth val="0"/>
        <c:axId val="366748728"/>
        <c:axId val="366750296"/>
      </c:lineChart>
      <c:dateAx>
        <c:axId val="366748728"/>
        <c:scaling>
          <c:orientation val="minMax"/>
        </c:scaling>
        <c:delete val="1"/>
        <c:axPos val="b"/>
        <c:numFmt formatCode="&quot;H&quot;yy" sourceLinked="1"/>
        <c:majorTickMark val="none"/>
        <c:minorTickMark val="none"/>
        <c:tickLblPos val="none"/>
        <c:crossAx val="366750296"/>
        <c:crosses val="autoZero"/>
        <c:auto val="1"/>
        <c:lblOffset val="100"/>
        <c:baseTimeUnit val="years"/>
      </c:dateAx>
      <c:valAx>
        <c:axId val="36675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4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108.26</c:v>
                </c:pt>
                <c:pt idx="1">
                  <c:v>106.23</c:v>
                </c:pt>
                <c:pt idx="2">
                  <c:v>103.14</c:v>
                </c:pt>
                <c:pt idx="3">
                  <c:v>101.47</c:v>
                </c:pt>
                <c:pt idx="4">
                  <c:v>98.63</c:v>
                </c:pt>
              </c:numCache>
            </c:numRef>
          </c:val>
          <c:extLst>
            <c:ext xmlns:c16="http://schemas.microsoft.com/office/drawing/2014/chart" uri="{C3380CC4-5D6E-409C-BE32-E72D297353CC}">
              <c16:uniqueId val="{00000000-B04D-4BAD-851C-1B6AD0759694}"/>
            </c:ext>
          </c:extLst>
        </c:ser>
        <c:dLbls>
          <c:showLegendKey val="0"/>
          <c:showVal val="0"/>
          <c:showCatName val="0"/>
          <c:showSerName val="0"/>
          <c:showPercent val="0"/>
          <c:showBubbleSize val="0"/>
        </c:dLbls>
        <c:gapWidth val="150"/>
        <c:axId val="366753432"/>
        <c:axId val="36674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B04D-4BAD-851C-1B6AD0759694}"/>
            </c:ext>
          </c:extLst>
        </c:ser>
        <c:dLbls>
          <c:showLegendKey val="0"/>
          <c:showVal val="0"/>
          <c:showCatName val="0"/>
          <c:showSerName val="0"/>
          <c:showPercent val="0"/>
          <c:showBubbleSize val="0"/>
        </c:dLbls>
        <c:marker val="1"/>
        <c:smooth val="0"/>
        <c:axId val="366753432"/>
        <c:axId val="366749120"/>
      </c:lineChart>
      <c:dateAx>
        <c:axId val="366753432"/>
        <c:scaling>
          <c:orientation val="minMax"/>
        </c:scaling>
        <c:delete val="1"/>
        <c:axPos val="b"/>
        <c:numFmt formatCode="&quot;H&quot;yy" sourceLinked="1"/>
        <c:majorTickMark val="none"/>
        <c:minorTickMark val="none"/>
        <c:tickLblPos val="none"/>
        <c:crossAx val="366749120"/>
        <c:crosses val="autoZero"/>
        <c:auto val="1"/>
        <c:lblOffset val="100"/>
        <c:baseTimeUnit val="years"/>
      </c:dateAx>
      <c:valAx>
        <c:axId val="36674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75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51.18</c:v>
                </c:pt>
                <c:pt idx="1">
                  <c:v>52.24</c:v>
                </c:pt>
                <c:pt idx="2">
                  <c:v>48.44</c:v>
                </c:pt>
                <c:pt idx="3">
                  <c:v>49.66</c:v>
                </c:pt>
                <c:pt idx="4">
                  <c:v>51.06</c:v>
                </c:pt>
              </c:numCache>
            </c:numRef>
          </c:val>
          <c:extLst>
            <c:ext xmlns:c16="http://schemas.microsoft.com/office/drawing/2014/chart" uri="{C3380CC4-5D6E-409C-BE32-E72D297353CC}">
              <c16:uniqueId val="{00000000-B23F-4DB8-BB3F-C7FDF7ECD411}"/>
            </c:ext>
          </c:extLst>
        </c:ser>
        <c:dLbls>
          <c:showLegendKey val="0"/>
          <c:showVal val="0"/>
          <c:showCatName val="0"/>
          <c:showSerName val="0"/>
          <c:showPercent val="0"/>
          <c:showBubbleSize val="0"/>
        </c:dLbls>
        <c:gapWidth val="150"/>
        <c:axId val="366749904"/>
        <c:axId val="36674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23F-4DB8-BB3F-C7FDF7ECD411}"/>
            </c:ext>
          </c:extLst>
        </c:ser>
        <c:dLbls>
          <c:showLegendKey val="0"/>
          <c:showVal val="0"/>
          <c:showCatName val="0"/>
          <c:showSerName val="0"/>
          <c:showPercent val="0"/>
          <c:showBubbleSize val="0"/>
        </c:dLbls>
        <c:marker val="1"/>
        <c:smooth val="0"/>
        <c:axId val="366749904"/>
        <c:axId val="366746376"/>
      </c:lineChart>
      <c:dateAx>
        <c:axId val="366749904"/>
        <c:scaling>
          <c:orientation val="minMax"/>
        </c:scaling>
        <c:delete val="1"/>
        <c:axPos val="b"/>
        <c:numFmt formatCode="&quot;H&quot;yy" sourceLinked="1"/>
        <c:majorTickMark val="none"/>
        <c:minorTickMark val="none"/>
        <c:tickLblPos val="none"/>
        <c:crossAx val="366746376"/>
        <c:crosses val="autoZero"/>
        <c:auto val="1"/>
        <c:lblOffset val="100"/>
        <c:baseTimeUnit val="years"/>
      </c:dateAx>
      <c:valAx>
        <c:axId val="36674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4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48.5</c:v>
                </c:pt>
                <c:pt idx="2">
                  <c:v>29.34</c:v>
                </c:pt>
                <c:pt idx="3">
                  <c:v>29.44</c:v>
                </c:pt>
                <c:pt idx="4">
                  <c:v>30.48</c:v>
                </c:pt>
              </c:numCache>
            </c:numRef>
          </c:val>
          <c:extLst>
            <c:ext xmlns:c16="http://schemas.microsoft.com/office/drawing/2014/chart" uri="{C3380CC4-5D6E-409C-BE32-E72D297353CC}">
              <c16:uniqueId val="{00000000-4664-479A-AC14-A4EDCAF227AF}"/>
            </c:ext>
          </c:extLst>
        </c:ser>
        <c:dLbls>
          <c:showLegendKey val="0"/>
          <c:showVal val="0"/>
          <c:showCatName val="0"/>
          <c:showSerName val="0"/>
          <c:showPercent val="0"/>
          <c:showBubbleSize val="0"/>
        </c:dLbls>
        <c:gapWidth val="150"/>
        <c:axId val="366751080"/>
        <c:axId val="36674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664-479A-AC14-A4EDCAF227AF}"/>
            </c:ext>
          </c:extLst>
        </c:ser>
        <c:dLbls>
          <c:showLegendKey val="0"/>
          <c:showVal val="0"/>
          <c:showCatName val="0"/>
          <c:showSerName val="0"/>
          <c:showPercent val="0"/>
          <c:showBubbleSize val="0"/>
        </c:dLbls>
        <c:marker val="1"/>
        <c:smooth val="0"/>
        <c:axId val="366751080"/>
        <c:axId val="366748336"/>
      </c:lineChart>
      <c:dateAx>
        <c:axId val="366751080"/>
        <c:scaling>
          <c:orientation val="minMax"/>
        </c:scaling>
        <c:delete val="1"/>
        <c:axPos val="b"/>
        <c:numFmt formatCode="&quot;H&quot;yy" sourceLinked="1"/>
        <c:majorTickMark val="none"/>
        <c:minorTickMark val="none"/>
        <c:tickLblPos val="none"/>
        <c:crossAx val="366748336"/>
        <c:crosses val="autoZero"/>
        <c:auto val="1"/>
        <c:lblOffset val="100"/>
        <c:baseTimeUnit val="years"/>
      </c:dateAx>
      <c:valAx>
        <c:axId val="36674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5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quot;-&quot;">
                  <c:v>1.01</c:v>
                </c:pt>
              </c:numCache>
            </c:numRef>
          </c:val>
          <c:extLst>
            <c:ext xmlns:c16="http://schemas.microsoft.com/office/drawing/2014/chart" uri="{C3380CC4-5D6E-409C-BE32-E72D297353CC}">
              <c16:uniqueId val="{00000000-CB29-410D-9F4E-77E02A3CF143}"/>
            </c:ext>
          </c:extLst>
        </c:ser>
        <c:dLbls>
          <c:showLegendKey val="0"/>
          <c:showVal val="0"/>
          <c:showCatName val="0"/>
          <c:showSerName val="0"/>
          <c:showPercent val="0"/>
          <c:showBubbleSize val="0"/>
        </c:dLbls>
        <c:gapWidth val="150"/>
        <c:axId val="366751864"/>
        <c:axId val="3667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CB29-410D-9F4E-77E02A3CF143}"/>
            </c:ext>
          </c:extLst>
        </c:ser>
        <c:dLbls>
          <c:showLegendKey val="0"/>
          <c:showVal val="0"/>
          <c:showCatName val="0"/>
          <c:showSerName val="0"/>
          <c:showPercent val="0"/>
          <c:showBubbleSize val="0"/>
        </c:dLbls>
        <c:marker val="1"/>
        <c:smooth val="0"/>
        <c:axId val="366751864"/>
        <c:axId val="366753824"/>
      </c:lineChart>
      <c:dateAx>
        <c:axId val="366751864"/>
        <c:scaling>
          <c:orientation val="minMax"/>
        </c:scaling>
        <c:delete val="1"/>
        <c:axPos val="b"/>
        <c:numFmt formatCode="&quot;H&quot;yy" sourceLinked="1"/>
        <c:majorTickMark val="none"/>
        <c:minorTickMark val="none"/>
        <c:tickLblPos val="none"/>
        <c:crossAx val="366753824"/>
        <c:crosses val="autoZero"/>
        <c:auto val="1"/>
        <c:lblOffset val="100"/>
        <c:baseTimeUnit val="years"/>
      </c:dateAx>
      <c:valAx>
        <c:axId val="36675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75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213.28</c:v>
                </c:pt>
                <c:pt idx="1">
                  <c:v>229.13</c:v>
                </c:pt>
                <c:pt idx="2">
                  <c:v>218.63</c:v>
                </c:pt>
                <c:pt idx="3">
                  <c:v>201.02</c:v>
                </c:pt>
                <c:pt idx="4">
                  <c:v>194.35</c:v>
                </c:pt>
              </c:numCache>
            </c:numRef>
          </c:val>
          <c:extLst>
            <c:ext xmlns:c16="http://schemas.microsoft.com/office/drawing/2014/chart" uri="{C3380CC4-5D6E-409C-BE32-E72D297353CC}">
              <c16:uniqueId val="{00000000-C42C-4724-A5D8-B07989E438F8}"/>
            </c:ext>
          </c:extLst>
        </c:ser>
        <c:dLbls>
          <c:showLegendKey val="0"/>
          <c:showVal val="0"/>
          <c:showCatName val="0"/>
          <c:showSerName val="0"/>
          <c:showPercent val="0"/>
          <c:showBubbleSize val="0"/>
        </c:dLbls>
        <c:gapWidth val="150"/>
        <c:axId val="367190712"/>
        <c:axId val="36719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42C-4724-A5D8-B07989E438F8}"/>
            </c:ext>
          </c:extLst>
        </c:ser>
        <c:dLbls>
          <c:showLegendKey val="0"/>
          <c:showVal val="0"/>
          <c:showCatName val="0"/>
          <c:showSerName val="0"/>
          <c:showPercent val="0"/>
          <c:showBubbleSize val="0"/>
        </c:dLbls>
        <c:marker val="1"/>
        <c:smooth val="0"/>
        <c:axId val="367190712"/>
        <c:axId val="367194632"/>
      </c:lineChart>
      <c:dateAx>
        <c:axId val="367190712"/>
        <c:scaling>
          <c:orientation val="minMax"/>
        </c:scaling>
        <c:delete val="1"/>
        <c:axPos val="b"/>
        <c:numFmt formatCode="&quot;H&quot;yy" sourceLinked="1"/>
        <c:majorTickMark val="none"/>
        <c:minorTickMark val="none"/>
        <c:tickLblPos val="none"/>
        <c:crossAx val="367194632"/>
        <c:crosses val="autoZero"/>
        <c:auto val="1"/>
        <c:lblOffset val="100"/>
        <c:baseTimeUnit val="years"/>
      </c:dateAx>
      <c:valAx>
        <c:axId val="367194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19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308.66000000000003</c:v>
                </c:pt>
                <c:pt idx="1">
                  <c:v>293.32</c:v>
                </c:pt>
                <c:pt idx="2">
                  <c:v>276.64</c:v>
                </c:pt>
                <c:pt idx="3">
                  <c:v>258.24</c:v>
                </c:pt>
                <c:pt idx="4">
                  <c:v>240.22</c:v>
                </c:pt>
              </c:numCache>
            </c:numRef>
          </c:val>
          <c:extLst>
            <c:ext xmlns:c16="http://schemas.microsoft.com/office/drawing/2014/chart" uri="{C3380CC4-5D6E-409C-BE32-E72D297353CC}">
              <c16:uniqueId val="{00000000-EFB7-4E8D-8439-DA8726C6F775}"/>
            </c:ext>
          </c:extLst>
        </c:ser>
        <c:dLbls>
          <c:showLegendKey val="0"/>
          <c:showVal val="0"/>
          <c:showCatName val="0"/>
          <c:showSerName val="0"/>
          <c:showPercent val="0"/>
          <c:showBubbleSize val="0"/>
        </c:dLbls>
        <c:gapWidth val="150"/>
        <c:axId val="367189144"/>
        <c:axId val="36719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EFB7-4E8D-8439-DA8726C6F775}"/>
            </c:ext>
          </c:extLst>
        </c:ser>
        <c:dLbls>
          <c:showLegendKey val="0"/>
          <c:showVal val="0"/>
          <c:showCatName val="0"/>
          <c:showSerName val="0"/>
          <c:showPercent val="0"/>
          <c:showBubbleSize val="0"/>
        </c:dLbls>
        <c:marker val="1"/>
        <c:smooth val="0"/>
        <c:axId val="367189144"/>
        <c:axId val="367195024"/>
      </c:lineChart>
      <c:dateAx>
        <c:axId val="367189144"/>
        <c:scaling>
          <c:orientation val="minMax"/>
        </c:scaling>
        <c:delete val="1"/>
        <c:axPos val="b"/>
        <c:numFmt formatCode="&quot;H&quot;yy" sourceLinked="1"/>
        <c:majorTickMark val="none"/>
        <c:minorTickMark val="none"/>
        <c:tickLblPos val="none"/>
        <c:crossAx val="367195024"/>
        <c:crosses val="autoZero"/>
        <c:auto val="1"/>
        <c:lblOffset val="100"/>
        <c:baseTimeUnit val="years"/>
      </c:dateAx>
      <c:valAx>
        <c:axId val="36719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18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102.38</c:v>
                </c:pt>
                <c:pt idx="1">
                  <c:v>100.98</c:v>
                </c:pt>
                <c:pt idx="2">
                  <c:v>98.09</c:v>
                </c:pt>
                <c:pt idx="3">
                  <c:v>96.59</c:v>
                </c:pt>
                <c:pt idx="4">
                  <c:v>93.54</c:v>
                </c:pt>
              </c:numCache>
            </c:numRef>
          </c:val>
          <c:extLst>
            <c:ext xmlns:c16="http://schemas.microsoft.com/office/drawing/2014/chart" uri="{C3380CC4-5D6E-409C-BE32-E72D297353CC}">
              <c16:uniqueId val="{00000000-479C-4AF6-BFA0-BF4B11446DFA}"/>
            </c:ext>
          </c:extLst>
        </c:ser>
        <c:dLbls>
          <c:showLegendKey val="0"/>
          <c:showVal val="0"/>
          <c:showCatName val="0"/>
          <c:showSerName val="0"/>
          <c:showPercent val="0"/>
          <c:showBubbleSize val="0"/>
        </c:dLbls>
        <c:gapWidth val="150"/>
        <c:axId val="367195416"/>
        <c:axId val="3671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79C-4AF6-BFA0-BF4B11446DFA}"/>
            </c:ext>
          </c:extLst>
        </c:ser>
        <c:dLbls>
          <c:showLegendKey val="0"/>
          <c:showVal val="0"/>
          <c:showCatName val="0"/>
          <c:showSerName val="0"/>
          <c:showPercent val="0"/>
          <c:showBubbleSize val="0"/>
        </c:dLbls>
        <c:marker val="1"/>
        <c:smooth val="0"/>
        <c:axId val="367195416"/>
        <c:axId val="367191104"/>
      </c:lineChart>
      <c:dateAx>
        <c:axId val="367195416"/>
        <c:scaling>
          <c:orientation val="minMax"/>
        </c:scaling>
        <c:delete val="1"/>
        <c:axPos val="b"/>
        <c:numFmt formatCode="&quot;H&quot;yy" sourceLinked="1"/>
        <c:majorTickMark val="none"/>
        <c:minorTickMark val="none"/>
        <c:tickLblPos val="none"/>
        <c:crossAx val="367191104"/>
        <c:crosses val="autoZero"/>
        <c:auto val="1"/>
        <c:lblOffset val="100"/>
        <c:baseTimeUnit val="years"/>
      </c:dateAx>
      <c:valAx>
        <c:axId val="3671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9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148.97</c:v>
                </c:pt>
                <c:pt idx="1">
                  <c:v>150.38</c:v>
                </c:pt>
                <c:pt idx="2">
                  <c:v>153.13</c:v>
                </c:pt>
                <c:pt idx="3">
                  <c:v>156.63</c:v>
                </c:pt>
                <c:pt idx="4">
                  <c:v>161.91999999999999</c:v>
                </c:pt>
              </c:numCache>
            </c:numRef>
          </c:val>
          <c:extLst>
            <c:ext xmlns:c16="http://schemas.microsoft.com/office/drawing/2014/chart" uri="{C3380CC4-5D6E-409C-BE32-E72D297353CC}">
              <c16:uniqueId val="{00000000-231D-4B01-8EA9-8B7E23DD29A4}"/>
            </c:ext>
          </c:extLst>
        </c:ser>
        <c:dLbls>
          <c:showLegendKey val="0"/>
          <c:showVal val="0"/>
          <c:showCatName val="0"/>
          <c:showSerName val="0"/>
          <c:showPercent val="0"/>
          <c:showBubbleSize val="0"/>
        </c:dLbls>
        <c:gapWidth val="150"/>
        <c:axId val="367191496"/>
        <c:axId val="3671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231D-4B01-8EA9-8B7E23DD29A4}"/>
            </c:ext>
          </c:extLst>
        </c:ser>
        <c:dLbls>
          <c:showLegendKey val="0"/>
          <c:showVal val="0"/>
          <c:showCatName val="0"/>
          <c:showSerName val="0"/>
          <c:showPercent val="0"/>
          <c:showBubbleSize val="0"/>
        </c:dLbls>
        <c:marker val="1"/>
        <c:smooth val="0"/>
        <c:axId val="367191496"/>
        <c:axId val="367192672"/>
      </c:lineChart>
      <c:dateAx>
        <c:axId val="367191496"/>
        <c:scaling>
          <c:orientation val="minMax"/>
        </c:scaling>
        <c:delete val="1"/>
        <c:axPos val="b"/>
        <c:numFmt formatCode="&quot;H&quot;yy" sourceLinked="1"/>
        <c:majorTickMark val="none"/>
        <c:minorTickMark val="none"/>
        <c:tickLblPos val="none"/>
        <c:crossAx val="367192672"/>
        <c:crosses val="autoZero"/>
        <c:auto val="1"/>
        <c:lblOffset val="100"/>
        <c:baseTimeUnit val="years"/>
      </c:dateAx>
      <c:valAx>
        <c:axId val="3671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9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渋川市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76853</v>
      </c>
      <c r="AM8" s="61"/>
      <c r="AN8" s="61"/>
      <c r="AO8" s="61"/>
      <c r="AP8" s="61"/>
      <c r="AQ8" s="61"/>
      <c r="AR8" s="61"/>
      <c r="AS8" s="61"/>
      <c r="AT8" s="52">
        <f>データ!$S$6</f>
        <v>240.27</v>
      </c>
      <c r="AU8" s="53"/>
      <c r="AV8" s="53"/>
      <c r="AW8" s="53"/>
      <c r="AX8" s="53"/>
      <c r="AY8" s="53"/>
      <c r="AZ8" s="53"/>
      <c r="BA8" s="53"/>
      <c r="BB8" s="54">
        <f>データ!$T$6</f>
        <v>319.86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78.89</v>
      </c>
      <c r="J10" s="53"/>
      <c r="K10" s="53"/>
      <c r="L10" s="53"/>
      <c r="M10" s="53"/>
      <c r="N10" s="53"/>
      <c r="O10" s="64"/>
      <c r="P10" s="54">
        <f>データ!$P$6</f>
        <v>98.8</v>
      </c>
      <c r="Q10" s="54"/>
      <c r="R10" s="54"/>
      <c r="S10" s="54"/>
      <c r="T10" s="54"/>
      <c r="U10" s="54"/>
      <c r="V10" s="54"/>
      <c r="W10" s="61">
        <f>データ!$Q$6</f>
        <v>2475</v>
      </c>
      <c r="X10" s="61"/>
      <c r="Y10" s="61"/>
      <c r="Z10" s="61"/>
      <c r="AA10" s="61"/>
      <c r="AB10" s="61"/>
      <c r="AC10" s="61"/>
      <c r="AD10" s="2"/>
      <c r="AE10" s="2"/>
      <c r="AF10" s="2"/>
      <c r="AG10" s="2"/>
      <c r="AH10" s="4"/>
      <c r="AI10" s="4"/>
      <c r="AJ10" s="4"/>
      <c r="AK10" s="4"/>
      <c r="AL10" s="61">
        <f>データ!$U$6</f>
        <v>75515</v>
      </c>
      <c r="AM10" s="61"/>
      <c r="AN10" s="61"/>
      <c r="AO10" s="61"/>
      <c r="AP10" s="61"/>
      <c r="AQ10" s="61"/>
      <c r="AR10" s="61"/>
      <c r="AS10" s="61"/>
      <c r="AT10" s="52">
        <f>データ!$V$6</f>
        <v>136.33000000000001</v>
      </c>
      <c r="AU10" s="53"/>
      <c r="AV10" s="53"/>
      <c r="AW10" s="53"/>
      <c r="AX10" s="53"/>
      <c r="AY10" s="53"/>
      <c r="AZ10" s="53"/>
      <c r="BA10" s="53"/>
      <c r="BB10" s="54">
        <f>データ!$W$6</f>
        <v>553.91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aJmqDCh5TC55zaQpjIQpt8GGMEYoO5sB30l/wBBjPCK4F1yqy7VGpuKFWFULWkPTPQyDtqnkD5EBsfendsi5A==" saltValue="QjJxAwjozSG0q/bZzyLl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102083</v>
      </c>
      <c r="D6" s="34">
        <f t="shared" si="3"/>
        <v>46</v>
      </c>
      <c r="E6" s="34">
        <f t="shared" si="3"/>
        <v>1</v>
      </c>
      <c r="F6" s="34">
        <f t="shared" si="3"/>
        <v>0</v>
      </c>
      <c r="G6" s="34">
        <f t="shared" si="3"/>
        <v>1</v>
      </c>
      <c r="H6" s="34" t="str">
        <f t="shared" si="3"/>
        <v>群馬県　渋川市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78.89</v>
      </c>
      <c r="P6" s="35">
        <f t="shared" si="3"/>
        <v>98.8</v>
      </c>
      <c r="Q6" s="35">
        <f t="shared" si="3"/>
        <v>2475</v>
      </c>
      <c r="R6" s="35">
        <f t="shared" si="3"/>
        <v>76853</v>
      </c>
      <c r="S6" s="35">
        <f t="shared" si="3"/>
        <v>240.27</v>
      </c>
      <c r="T6" s="35">
        <f t="shared" si="3"/>
        <v>319.86</v>
      </c>
      <c r="U6" s="35">
        <f t="shared" si="3"/>
        <v>75515</v>
      </c>
      <c r="V6" s="35">
        <f t="shared" si="3"/>
        <v>136.33000000000001</v>
      </c>
      <c r="W6" s="35">
        <f t="shared" si="3"/>
        <v>553.91</v>
      </c>
      <c r="X6" s="36">
        <f>IF(X7="",NA(),X7)</f>
        <v>108.26</v>
      </c>
      <c r="Y6" s="36">
        <f t="shared" ref="Y6:AG6" si="4">IF(Y7="",NA(),Y7)</f>
        <v>106.23</v>
      </c>
      <c r="Z6" s="36">
        <f t="shared" si="4"/>
        <v>103.14</v>
      </c>
      <c r="AA6" s="36">
        <f t="shared" si="4"/>
        <v>101.47</v>
      </c>
      <c r="AB6" s="36">
        <f t="shared" si="4"/>
        <v>98.63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6">
        <f t="shared" si="5"/>
        <v>1.01</v>
      </c>
      <c r="AN6" s="36">
        <f t="shared" si="5"/>
        <v>0.54</v>
      </c>
      <c r="AO6" s="36">
        <f t="shared" si="5"/>
        <v>0.68</v>
      </c>
      <c r="AP6" s="36">
        <f t="shared" si="5"/>
        <v>1</v>
      </c>
      <c r="AQ6" s="36">
        <f t="shared" si="5"/>
        <v>1.03</v>
      </c>
      <c r="AR6" s="36">
        <f t="shared" si="5"/>
        <v>0.78</v>
      </c>
      <c r="AS6" s="35" t="str">
        <f>IF(AS7="","",IF(AS7="-","【-】","【"&amp;SUBSTITUTE(TEXT(AS7,"#,##0.00"),"-","△")&amp;"】"))</f>
        <v>【1.08】</v>
      </c>
      <c r="AT6" s="36">
        <f>IF(AT7="",NA(),AT7)</f>
        <v>213.28</v>
      </c>
      <c r="AU6" s="36">
        <f t="shared" ref="AU6:BC6" si="6">IF(AU7="",NA(),AU7)</f>
        <v>229.13</v>
      </c>
      <c r="AV6" s="36">
        <f t="shared" si="6"/>
        <v>218.63</v>
      </c>
      <c r="AW6" s="36">
        <f t="shared" si="6"/>
        <v>201.02</v>
      </c>
      <c r="AX6" s="36">
        <f t="shared" si="6"/>
        <v>194.35</v>
      </c>
      <c r="AY6" s="36">
        <f t="shared" si="6"/>
        <v>346.59</v>
      </c>
      <c r="AZ6" s="36">
        <f t="shared" si="6"/>
        <v>357.82</v>
      </c>
      <c r="BA6" s="36">
        <f t="shared" si="6"/>
        <v>355.5</v>
      </c>
      <c r="BB6" s="36">
        <f t="shared" si="6"/>
        <v>349.83</v>
      </c>
      <c r="BC6" s="36">
        <f t="shared" si="6"/>
        <v>360.86</v>
      </c>
      <c r="BD6" s="35" t="str">
        <f>IF(BD7="","",IF(BD7="-","【-】","【"&amp;SUBSTITUTE(TEXT(BD7,"#,##0.00"),"-","△")&amp;"】"))</f>
        <v>【264.97】</v>
      </c>
      <c r="BE6" s="36">
        <f>IF(BE7="",NA(),BE7)</f>
        <v>308.66000000000003</v>
      </c>
      <c r="BF6" s="36">
        <f t="shared" ref="BF6:BN6" si="7">IF(BF7="",NA(),BF7)</f>
        <v>293.32</v>
      </c>
      <c r="BG6" s="36">
        <f t="shared" si="7"/>
        <v>276.64</v>
      </c>
      <c r="BH6" s="36">
        <f t="shared" si="7"/>
        <v>258.24</v>
      </c>
      <c r="BI6" s="36">
        <f t="shared" si="7"/>
        <v>240.22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102.38</v>
      </c>
      <c r="BQ6" s="36">
        <f t="shared" ref="BQ6:BY6" si="8">IF(BQ7="",NA(),BQ7)</f>
        <v>100.98</v>
      </c>
      <c r="BR6" s="36">
        <f t="shared" si="8"/>
        <v>98.09</v>
      </c>
      <c r="BS6" s="36">
        <f t="shared" si="8"/>
        <v>96.59</v>
      </c>
      <c r="BT6" s="36">
        <f t="shared" si="8"/>
        <v>93.54</v>
      </c>
      <c r="BU6" s="36">
        <f t="shared" si="8"/>
        <v>105.71</v>
      </c>
      <c r="BV6" s="36">
        <f t="shared" si="8"/>
        <v>106.01</v>
      </c>
      <c r="BW6" s="36">
        <f t="shared" si="8"/>
        <v>104.57</v>
      </c>
      <c r="BX6" s="36">
        <f t="shared" si="8"/>
        <v>103.54</v>
      </c>
      <c r="BY6" s="36">
        <f t="shared" si="8"/>
        <v>103.32</v>
      </c>
      <c r="BZ6" s="35" t="str">
        <f>IF(BZ7="","",IF(BZ7="-","【-】","【"&amp;SUBSTITUTE(TEXT(BZ7,"#,##0.00"),"-","△")&amp;"】"))</f>
        <v>【103.24】</v>
      </c>
      <c r="CA6" s="36">
        <f>IF(CA7="",NA(),CA7)</f>
        <v>148.97</v>
      </c>
      <c r="CB6" s="36">
        <f t="shared" ref="CB6:CJ6" si="9">IF(CB7="",NA(),CB7)</f>
        <v>150.38</v>
      </c>
      <c r="CC6" s="36">
        <f t="shared" si="9"/>
        <v>153.13</v>
      </c>
      <c r="CD6" s="36">
        <f t="shared" si="9"/>
        <v>156.63</v>
      </c>
      <c r="CE6" s="36">
        <f t="shared" si="9"/>
        <v>161.91999999999999</v>
      </c>
      <c r="CF6" s="36">
        <f t="shared" si="9"/>
        <v>162.15</v>
      </c>
      <c r="CG6" s="36">
        <f t="shared" si="9"/>
        <v>162.24</v>
      </c>
      <c r="CH6" s="36">
        <f t="shared" si="9"/>
        <v>165.47</v>
      </c>
      <c r="CI6" s="36">
        <f t="shared" si="9"/>
        <v>167.46</v>
      </c>
      <c r="CJ6" s="36">
        <f t="shared" si="9"/>
        <v>168.56</v>
      </c>
      <c r="CK6" s="35" t="str">
        <f>IF(CK7="","",IF(CK7="-","【-】","【"&amp;SUBSTITUTE(TEXT(CK7,"#,##0.00"),"-","△")&amp;"】"))</f>
        <v>【168.38】</v>
      </c>
      <c r="CL6" s="36">
        <f>IF(CL7="",NA(),CL7)</f>
        <v>73.47</v>
      </c>
      <c r="CM6" s="36">
        <f t="shared" ref="CM6:CU6" si="10">IF(CM7="",NA(),CM7)</f>
        <v>75.31</v>
      </c>
      <c r="CN6" s="36">
        <f t="shared" si="10"/>
        <v>50.53</v>
      </c>
      <c r="CO6" s="36">
        <f t="shared" si="10"/>
        <v>50.12</v>
      </c>
      <c r="CP6" s="36">
        <f t="shared" si="10"/>
        <v>58.35</v>
      </c>
      <c r="CQ6" s="36">
        <f t="shared" si="10"/>
        <v>59.34</v>
      </c>
      <c r="CR6" s="36">
        <f t="shared" si="10"/>
        <v>59.11</v>
      </c>
      <c r="CS6" s="36">
        <f t="shared" si="10"/>
        <v>59.74</v>
      </c>
      <c r="CT6" s="36">
        <f t="shared" si="10"/>
        <v>59.46</v>
      </c>
      <c r="CU6" s="36">
        <f t="shared" si="10"/>
        <v>59.51</v>
      </c>
      <c r="CV6" s="35" t="str">
        <f>IF(CV7="","",IF(CV7="-","【-】","【"&amp;SUBSTITUTE(TEXT(CV7,"#,##0.00"),"-","△")&amp;"】"))</f>
        <v>【60.00】</v>
      </c>
      <c r="CW6" s="36">
        <f>IF(CW7="",NA(),CW7)</f>
        <v>80.87</v>
      </c>
      <c r="CX6" s="36">
        <f t="shared" ref="CX6:DF6" si="11">IF(CX7="",NA(),CX7)</f>
        <v>77.72</v>
      </c>
      <c r="CY6" s="36">
        <f t="shared" si="11"/>
        <v>77.23</v>
      </c>
      <c r="CZ6" s="36">
        <f t="shared" si="11"/>
        <v>76.55</v>
      </c>
      <c r="DA6" s="36">
        <f t="shared" si="11"/>
        <v>77.959999999999994</v>
      </c>
      <c r="DB6" s="36">
        <f t="shared" si="11"/>
        <v>87.74</v>
      </c>
      <c r="DC6" s="36">
        <f t="shared" si="11"/>
        <v>87.91</v>
      </c>
      <c r="DD6" s="36">
        <f t="shared" si="11"/>
        <v>87.28</v>
      </c>
      <c r="DE6" s="36">
        <f t="shared" si="11"/>
        <v>87.41</v>
      </c>
      <c r="DF6" s="36">
        <f t="shared" si="11"/>
        <v>87.08</v>
      </c>
      <c r="DG6" s="35" t="str">
        <f>IF(DG7="","",IF(DG7="-","【-】","【"&amp;SUBSTITUTE(TEXT(DG7,"#,##0.00"),"-","△")&amp;"】"))</f>
        <v>【89.80】</v>
      </c>
      <c r="DH6" s="36">
        <f>IF(DH7="",NA(),DH7)</f>
        <v>51.18</v>
      </c>
      <c r="DI6" s="36">
        <f t="shared" ref="DI6:DQ6" si="12">IF(DI7="",NA(),DI7)</f>
        <v>52.24</v>
      </c>
      <c r="DJ6" s="36">
        <f t="shared" si="12"/>
        <v>48.44</v>
      </c>
      <c r="DK6" s="36">
        <f t="shared" si="12"/>
        <v>49.66</v>
      </c>
      <c r="DL6" s="36">
        <f t="shared" si="12"/>
        <v>51.06</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6">
        <f t="shared" ref="DT6:EB6" si="13">IF(DT7="",NA(),DT7)</f>
        <v>48.5</v>
      </c>
      <c r="DU6" s="36">
        <f t="shared" si="13"/>
        <v>29.34</v>
      </c>
      <c r="DV6" s="36">
        <f t="shared" si="13"/>
        <v>29.44</v>
      </c>
      <c r="DW6" s="36">
        <f t="shared" si="13"/>
        <v>30.48</v>
      </c>
      <c r="DX6" s="36">
        <f t="shared" si="13"/>
        <v>10.93</v>
      </c>
      <c r="DY6" s="36">
        <f t="shared" si="13"/>
        <v>13.39</v>
      </c>
      <c r="DZ6" s="36">
        <f t="shared" si="13"/>
        <v>14.48</v>
      </c>
      <c r="EA6" s="36">
        <f t="shared" si="13"/>
        <v>16.27</v>
      </c>
      <c r="EB6" s="36">
        <f t="shared" si="13"/>
        <v>17.11</v>
      </c>
      <c r="EC6" s="35" t="str">
        <f>IF(EC7="","",IF(EC7="-","【-】","【"&amp;SUBSTITUTE(TEXT(EC7,"#,##0.00"),"-","△")&amp;"】"))</f>
        <v>【19.44】</v>
      </c>
      <c r="ED6" s="35">
        <f>IF(ED7="",NA(),ED7)</f>
        <v>0</v>
      </c>
      <c r="EE6" s="36">
        <f t="shared" ref="EE6:EM6" si="14">IF(EE7="",NA(),EE7)</f>
        <v>0.24</v>
      </c>
      <c r="EF6" s="36">
        <f t="shared" si="14"/>
        <v>0.49</v>
      </c>
      <c r="EG6" s="36">
        <f t="shared" si="14"/>
        <v>0.36</v>
      </c>
      <c r="EH6" s="36">
        <f t="shared" si="14"/>
        <v>0.25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102083</v>
      </c>
      <c r="D7" s="38">
        <v>46</v>
      </c>
      <c r="E7" s="38">
        <v>1</v>
      </c>
      <c r="F7" s="38">
        <v>0</v>
      </c>
      <c r="G7" s="38">
        <v>1</v>
      </c>
      <c r="H7" s="38" t="s">
        <v>93</v>
      </c>
      <c r="I7" s="38" t="s">
        <v>94</v>
      </c>
      <c r="J7" s="38" t="s">
        <v>95</v>
      </c>
      <c r="K7" s="38" t="s">
        <v>96</v>
      </c>
      <c r="L7" s="38" t="s">
        <v>97</v>
      </c>
      <c r="M7" s="38" t="s">
        <v>98</v>
      </c>
      <c r="N7" s="39" t="s">
        <v>99</v>
      </c>
      <c r="O7" s="39">
        <v>78.89</v>
      </c>
      <c r="P7" s="39">
        <v>98.8</v>
      </c>
      <c r="Q7" s="39">
        <v>2475</v>
      </c>
      <c r="R7" s="39">
        <v>76853</v>
      </c>
      <c r="S7" s="39">
        <v>240.27</v>
      </c>
      <c r="T7" s="39">
        <v>319.86</v>
      </c>
      <c r="U7" s="39">
        <v>75515</v>
      </c>
      <c r="V7" s="39">
        <v>136.33000000000001</v>
      </c>
      <c r="W7" s="39">
        <v>553.91</v>
      </c>
      <c r="X7" s="39">
        <v>108.26</v>
      </c>
      <c r="Y7" s="39">
        <v>106.23</v>
      </c>
      <c r="Z7" s="39">
        <v>103.14</v>
      </c>
      <c r="AA7" s="39">
        <v>101.47</v>
      </c>
      <c r="AB7" s="39">
        <v>98.63</v>
      </c>
      <c r="AC7" s="39">
        <v>112.69</v>
      </c>
      <c r="AD7" s="39">
        <v>113.16</v>
      </c>
      <c r="AE7" s="39">
        <v>112.15</v>
      </c>
      <c r="AF7" s="39">
        <v>111.44</v>
      </c>
      <c r="AG7" s="39">
        <v>111.17</v>
      </c>
      <c r="AH7" s="39">
        <v>112.01</v>
      </c>
      <c r="AI7" s="39">
        <v>0</v>
      </c>
      <c r="AJ7" s="39">
        <v>0</v>
      </c>
      <c r="AK7" s="39">
        <v>0</v>
      </c>
      <c r="AL7" s="39">
        <v>0</v>
      </c>
      <c r="AM7" s="39">
        <v>1.01</v>
      </c>
      <c r="AN7" s="39">
        <v>0.54</v>
      </c>
      <c r="AO7" s="39">
        <v>0.68</v>
      </c>
      <c r="AP7" s="39">
        <v>1</v>
      </c>
      <c r="AQ7" s="39">
        <v>1.03</v>
      </c>
      <c r="AR7" s="39">
        <v>0.78</v>
      </c>
      <c r="AS7" s="39">
        <v>1.08</v>
      </c>
      <c r="AT7" s="39">
        <v>213.28</v>
      </c>
      <c r="AU7" s="39">
        <v>229.13</v>
      </c>
      <c r="AV7" s="39">
        <v>218.63</v>
      </c>
      <c r="AW7" s="39">
        <v>201.02</v>
      </c>
      <c r="AX7" s="39">
        <v>194.35</v>
      </c>
      <c r="AY7" s="39">
        <v>346.59</v>
      </c>
      <c r="AZ7" s="39">
        <v>357.82</v>
      </c>
      <c r="BA7" s="39">
        <v>355.5</v>
      </c>
      <c r="BB7" s="39">
        <v>349.83</v>
      </c>
      <c r="BC7" s="39">
        <v>360.86</v>
      </c>
      <c r="BD7" s="39">
        <v>264.97000000000003</v>
      </c>
      <c r="BE7" s="39">
        <v>308.66000000000003</v>
      </c>
      <c r="BF7" s="39">
        <v>293.32</v>
      </c>
      <c r="BG7" s="39">
        <v>276.64</v>
      </c>
      <c r="BH7" s="39">
        <v>258.24</v>
      </c>
      <c r="BI7" s="39">
        <v>240.22</v>
      </c>
      <c r="BJ7" s="39">
        <v>312.02999999999997</v>
      </c>
      <c r="BK7" s="39">
        <v>307.45999999999998</v>
      </c>
      <c r="BL7" s="39">
        <v>312.58</v>
      </c>
      <c r="BM7" s="39">
        <v>314.87</v>
      </c>
      <c r="BN7" s="39">
        <v>309.27999999999997</v>
      </c>
      <c r="BO7" s="39">
        <v>266.61</v>
      </c>
      <c r="BP7" s="39">
        <v>102.38</v>
      </c>
      <c r="BQ7" s="39">
        <v>100.98</v>
      </c>
      <c r="BR7" s="39">
        <v>98.09</v>
      </c>
      <c r="BS7" s="39">
        <v>96.59</v>
      </c>
      <c r="BT7" s="39">
        <v>93.54</v>
      </c>
      <c r="BU7" s="39">
        <v>105.71</v>
      </c>
      <c r="BV7" s="39">
        <v>106.01</v>
      </c>
      <c r="BW7" s="39">
        <v>104.57</v>
      </c>
      <c r="BX7" s="39">
        <v>103.54</v>
      </c>
      <c r="BY7" s="39">
        <v>103.32</v>
      </c>
      <c r="BZ7" s="39">
        <v>103.24</v>
      </c>
      <c r="CA7" s="39">
        <v>148.97</v>
      </c>
      <c r="CB7" s="39">
        <v>150.38</v>
      </c>
      <c r="CC7" s="39">
        <v>153.13</v>
      </c>
      <c r="CD7" s="39">
        <v>156.63</v>
      </c>
      <c r="CE7" s="39">
        <v>161.91999999999999</v>
      </c>
      <c r="CF7" s="39">
        <v>162.15</v>
      </c>
      <c r="CG7" s="39">
        <v>162.24</v>
      </c>
      <c r="CH7" s="39">
        <v>165.47</v>
      </c>
      <c r="CI7" s="39">
        <v>167.46</v>
      </c>
      <c r="CJ7" s="39">
        <v>168.56</v>
      </c>
      <c r="CK7" s="39">
        <v>168.38</v>
      </c>
      <c r="CL7" s="39">
        <v>73.47</v>
      </c>
      <c r="CM7" s="39">
        <v>75.31</v>
      </c>
      <c r="CN7" s="39">
        <v>50.53</v>
      </c>
      <c r="CO7" s="39">
        <v>50.12</v>
      </c>
      <c r="CP7" s="39">
        <v>58.35</v>
      </c>
      <c r="CQ7" s="39">
        <v>59.34</v>
      </c>
      <c r="CR7" s="39">
        <v>59.11</v>
      </c>
      <c r="CS7" s="39">
        <v>59.74</v>
      </c>
      <c r="CT7" s="39">
        <v>59.46</v>
      </c>
      <c r="CU7" s="39">
        <v>59.51</v>
      </c>
      <c r="CV7" s="39">
        <v>60</v>
      </c>
      <c r="CW7" s="39">
        <v>80.87</v>
      </c>
      <c r="CX7" s="39">
        <v>77.72</v>
      </c>
      <c r="CY7" s="39">
        <v>77.23</v>
      </c>
      <c r="CZ7" s="39">
        <v>76.55</v>
      </c>
      <c r="DA7" s="39">
        <v>77.959999999999994</v>
      </c>
      <c r="DB7" s="39">
        <v>87.74</v>
      </c>
      <c r="DC7" s="39">
        <v>87.91</v>
      </c>
      <c r="DD7" s="39">
        <v>87.28</v>
      </c>
      <c r="DE7" s="39">
        <v>87.41</v>
      </c>
      <c r="DF7" s="39">
        <v>87.08</v>
      </c>
      <c r="DG7" s="39">
        <v>89.8</v>
      </c>
      <c r="DH7" s="39">
        <v>51.18</v>
      </c>
      <c r="DI7" s="39">
        <v>52.24</v>
      </c>
      <c r="DJ7" s="39">
        <v>48.44</v>
      </c>
      <c r="DK7" s="39">
        <v>49.66</v>
      </c>
      <c r="DL7" s="39">
        <v>51.06</v>
      </c>
      <c r="DM7" s="39">
        <v>46.27</v>
      </c>
      <c r="DN7" s="39">
        <v>46.88</v>
      </c>
      <c r="DO7" s="39">
        <v>46.94</v>
      </c>
      <c r="DP7" s="39">
        <v>47.62</v>
      </c>
      <c r="DQ7" s="39">
        <v>48.55</v>
      </c>
      <c r="DR7" s="39">
        <v>49.59</v>
      </c>
      <c r="DS7" s="39">
        <v>0</v>
      </c>
      <c r="DT7" s="39">
        <v>48.5</v>
      </c>
      <c r="DU7" s="39">
        <v>29.34</v>
      </c>
      <c r="DV7" s="39">
        <v>29.44</v>
      </c>
      <c r="DW7" s="39">
        <v>30.48</v>
      </c>
      <c r="DX7" s="39">
        <v>10.93</v>
      </c>
      <c r="DY7" s="39">
        <v>13.39</v>
      </c>
      <c r="DZ7" s="39">
        <v>14.48</v>
      </c>
      <c r="EA7" s="39">
        <v>16.27</v>
      </c>
      <c r="EB7" s="39">
        <v>17.11</v>
      </c>
      <c r="EC7" s="39">
        <v>19.440000000000001</v>
      </c>
      <c r="ED7" s="39">
        <v>0</v>
      </c>
      <c r="EE7" s="39">
        <v>0.24</v>
      </c>
      <c r="EF7" s="39">
        <v>0.49</v>
      </c>
      <c r="EG7" s="39">
        <v>0.36</v>
      </c>
      <c r="EH7" s="39">
        <v>0.25</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2021-02-12T03:00:27Z</cp:lastPrinted>
  <dcterms:created xsi:type="dcterms:W3CDTF">2020-12-04T02:05:24Z</dcterms:created>
  <dcterms:modified xsi:type="dcterms:W3CDTF">2021-02-12T03:00:30Z</dcterms:modified>
  <cp:category/>
</cp:coreProperties>
</file>