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BD8B476F-3540-4F4D-8B33-78E8C53B4A4D}" xr6:coauthVersionLast="36" xr6:coauthVersionMax="36" xr10:uidLastSave="{00000000-0000-0000-0000-000000000000}"/>
  <workbookProtection workbookAlgorithmName="SHA-512" workbookHashValue="KbdxKONdIBOlQwJJs/Ih1WHmbzaNoM7At0gvERwb/FX3FZzSd9KQz9eNBdnkg2Hk4Duj5KZNhFfqjP3LAqNHHQ==" workbookSaltValue="i1iip4QjAOa8F/mejLIqag==" workbookSpinCount="100000" lockStructure="1"/>
  <bookViews>
    <workbookView xWindow="0" yWindow="0" windowWidth="28800" windowHeight="115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L10" i="4"/>
  <c r="W10" i="4"/>
  <c r="I10" i="4"/>
  <c r="B10" i="4"/>
  <c r="AT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<sst xmlns="http://schemas.openxmlformats.org/spreadsheetml/2006/main" count="228" uniqueCount="114">
  <si>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</si>
  <si>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</si>
  <si>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</si>
  <si>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</si>
  <si>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</si>
  <si>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</si>
  <si>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</si>
  <si>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</si>
  <si>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</si>
  <si>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</si>
  <si>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</si>
  <si>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</si>
  <si>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</si>
  <si>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</si>
  <si>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</si>
  <si>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</si>
  <si>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</si>
  <si>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</si>
  <si>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</si>
  <si>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</si>
  <si>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</si>
  <si>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</si>
  <si>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</si>
  <si>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</si>
  <si>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</si>
  <si>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</si>
  <si>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</si>
  <si>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</si>
  <si>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</si>
  <si>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</si>
  <si>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</si>
  <si>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</si>
  <si>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</si>
  <si>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</si>
  <si>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</si>
  <si>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</si>
  <si>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</si>
  <si>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</si>
  <si>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</si>
  <si>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</si>
  <si>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</si>
  <si>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</si>
  <si>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</si>
  <si>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</si>
  <si>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</si>
  <si>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</si>
  <si>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</si>
  <si>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</si>
  <si>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</si>
  <si>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</si>
  <si>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</si>
  <si>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</si>
  <si>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</si>
  <si>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</si>
  <si>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</si>
  <si>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</si>
  <si>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</si>
  <si>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</si>
  <si>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</si>
  <si>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</si>
  <si>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</si>
  <si>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</si>
  <si>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</si>
  <si>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</si>
  <si>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</si>
  <si>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</si>
  <si>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</si>
  <si>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</si>
  <si>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</si>
  <si>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</si>
  <si>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</si>
  <si>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</si>
  <si>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</si>
  <si>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</si>
  <si>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</si>
  <si>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</si>
  <si>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</si>
  <si>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</si>
  <si>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</si>
  <si>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</si>
  <si>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</si>
  <si>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</si>
  <si>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</si>
  <si>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</si>
  <si>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</si>
  <si>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</si>
  <si>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</si>
  <si>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</si>
  <si>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</si>
  <si>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</si>
  <si>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</si>
  <si>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</si>
  <si>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</si>
  <si>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</si>
  <si>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</si>
  <si>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</si>
  <si>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</si>
  <si>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</si>
  <si>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</si>
  <si>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</si>
  <si>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</si>
  <si>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</si>
  <si>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</si>
  <si>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</si>
  <si>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</si>
  <si>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</si>
  <si>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</si>
  <si>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</si>
  <si>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</si>
  <si>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</si>
  <si>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</si>
  <si>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料金や給水規模については余裕が見られるが、老朽施設の更新等が思うように進んでいないことが本市の一番の課題である。今後は経営戦略に基づいた計画的な事業運営が必須である。人口減少に伴い給水収益も減少してきており、水道事業全体のビジョン等もあわせて見直し、施設整備を行い、安心安全な水道水を安定かつ継続的に供給できるように努めていく必要がある。</t>
    <rPh sb="62" eb="64">
      <t>センリャク</t>
    </rPh>
    <rPh sb="65" eb="66">
      <t>モト</t>
    </rPh>
    <phoneticPr fontId="4"/>
  </si>
  <si>
    <t>①有形固定資産減価償却率は62%であり、類似団体と比較すると老朽化が進んでいるため、今後は積極的に施設、管路の更新を行わなければならない。
②管路経年化率は24%台と高く類似団体と比較しても耐用年数を超えている管路の率がかなり高い状況にあることから計画的な管路更新が必要である。今後、更新等に必要な財源の確保(企業債の活用)や経営に与える影響等を踏まえた分析を行う必要がある。
③管路更新率は類似団体と比較すると大幅に遅れている。職員不足等により計画的な更新に不都合が生じ、毎年の管路更新率の上下動が激しい状況である。今後も経営戦略に伴い計画どおりに更新工事を実施する必要がある。</t>
    <rPh sb="240" eb="242">
      <t>カンロ</t>
    </rPh>
    <rPh sb="242" eb="244">
      <t>コウシン</t>
    </rPh>
    <rPh sb="244" eb="245">
      <t>リツ</t>
    </rPh>
    <phoneticPr fontId="4"/>
  </si>
  <si>
    <t>①経常収益比率は110%台となっており、その収益のほとんどが給水収益であり安定していることが分かる。
②累積欠損金比率は0%であり欠損金が無いことが分かる。
③流動比率は1,000%超となっており、類似団体の平均値を上回っていることが分かる。現在、短期的な債務については支払い能力があることが分かる。
④企業債を活用して施設の更新を行っているところであるが、残高対給水収益比率は類似団体と比較すると低く抑えられている｡
⑤料金回収率は100%を超えており、給水に係る費用を給水収益で賄えているがことが分かる。
⑥給水原価は類似団体と比較すると66円程度安く利用者にとって生活にやさしい水となっている。
⑦施設利用率は30%後半で推移しており類似団体と比較すると施設利用率が悪い。施設更新は給水人口に応じた規模を検討する必要がある。
⑧有収率は80%台前半で推移しており、類似団体と比較すると施設の稼働状況が収益に反映されていないことが分かる。配水管漏水調査、老朽管更新等に積極的に取り組み、有収率向上に努める必要がある。</t>
    <rPh sb="274" eb="276">
      <t>テイド</t>
    </rPh>
    <rPh sb="311" eb="313">
      <t>コウハン</t>
    </rPh>
    <rPh sb="330" eb="332">
      <t>シセツ</t>
    </rPh>
    <rPh sb="445" eb="446">
      <t>ユウ</t>
    </rPh>
    <rPh sb="446" eb="447">
      <t>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</si>
</sst>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0.37</c:v>
                </c:pt>
                <c:pt idx="1">
                  <c:v>0.78</c:v>
                </c:pt>
                <c:pt idx="2">
                  <c:v>0.3</c:v>
                </c:pt>
                <c:pt idx="3">
                  <c:v>0.06</c:v>
                </c:pt>
                <c:pt idx="4">
                  <c:v>0.13</c:v>
                </c:pt>
              </c:numCache>
            </c:numRef>
          </c:val>
          <c:extLst>
            <c:ext xmlns:c16="http://schemas.microsoft.com/office/drawing/2014/chart" uri="{C3380CC4-5D6E-409C-BE32-E72D297353CC}">
              <c16:uniqueId val="{00000000-C905-4C27-9605-D45E541383CC}"/>
            </c:ext>
          </c:extLst>
        </c:ser>
        <c:dLbls>
          <c:showLegendKey val="0"/>
          <c:showVal val="0"/>
          <c:showCatName val="0"/>
          <c:showSerName val="0"/>
          <c:showPercent val="0"/>
          <c:showBubbleSize val="0"/>
        </c:dLbls>
        <c:gapWidth val="150"/>
        <c:axId val="596370760"/>
        <c:axId val="59637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C905-4C27-9605-D45E541383CC}"/>
            </c:ext>
          </c:extLst>
        </c:ser>
        <c:dLbls>
          <c:showLegendKey val="0"/>
          <c:showVal val="0"/>
          <c:showCatName val="0"/>
          <c:showSerName val="0"/>
          <c:showPercent val="0"/>
          <c:showBubbleSize val="0"/>
        </c:dLbls>
        <c:marker val="1"/>
        <c:smooth val="0"/>
        <c:axId val="596370760"/>
        <c:axId val="596371544"/>
      </c:lineChart>
      <c:dateAx>
        <c:axId val="596370760"/>
        <c:scaling>
          <c:orientation val="minMax"/>
        </c:scaling>
        <c:delete val="1"/>
        <c:axPos val="b"/>
        <c:numFmt formatCode="&quot;H&quot;yy" sourceLinked="1"/>
        <c:majorTickMark val="none"/>
        <c:minorTickMark val="none"/>
        <c:tickLblPos val="none"/>
        <c:crossAx val="596371544"/>
        <c:crosses val="autoZero"/>
        <c:auto val="1"/>
        <c:lblOffset val="100"/>
        <c:baseTimeUnit val="years"/>
      </c:dateAx>
      <c:valAx>
        <c:axId val="59637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3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37.72</c:v>
                </c:pt>
                <c:pt idx="1">
                  <c:v>37.020000000000003</c:v>
                </c:pt>
                <c:pt idx="2">
                  <c:v>37.380000000000003</c:v>
                </c:pt>
                <c:pt idx="3">
                  <c:v>37.590000000000003</c:v>
                </c:pt>
                <c:pt idx="4">
                  <c:v>37.4</c:v>
                </c:pt>
              </c:numCache>
            </c:numRef>
          </c:val>
          <c:extLst>
            <c:ext xmlns:c16="http://schemas.microsoft.com/office/drawing/2014/chart" uri="{C3380CC4-5D6E-409C-BE32-E72D297353CC}">
              <c16:uniqueId val="{00000000-14F1-4EED-AB0D-32B77CA7EED2}"/>
            </c:ext>
          </c:extLst>
        </c:ser>
        <c:dLbls>
          <c:showLegendKey val="0"/>
          <c:showVal val="0"/>
          <c:showCatName val="0"/>
          <c:showSerName val="0"/>
          <c:showPercent val="0"/>
          <c:showBubbleSize val="0"/>
        </c:dLbls>
        <c:gapWidth val="150"/>
        <c:axId val="758718520"/>
        <c:axId val="75872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14F1-4EED-AB0D-32B77CA7EED2}"/>
            </c:ext>
          </c:extLst>
        </c:ser>
        <c:dLbls>
          <c:showLegendKey val="0"/>
          <c:showVal val="0"/>
          <c:showCatName val="0"/>
          <c:showSerName val="0"/>
          <c:showPercent val="0"/>
          <c:showBubbleSize val="0"/>
        </c:dLbls>
        <c:marker val="1"/>
        <c:smooth val="0"/>
        <c:axId val="758718520"/>
        <c:axId val="758724792"/>
      </c:lineChart>
      <c:dateAx>
        <c:axId val="758718520"/>
        <c:scaling>
          <c:orientation val="minMax"/>
        </c:scaling>
        <c:delete val="1"/>
        <c:axPos val="b"/>
        <c:numFmt formatCode="&quot;H&quot;yy" sourceLinked="1"/>
        <c:majorTickMark val="none"/>
        <c:minorTickMark val="none"/>
        <c:tickLblPos val="none"/>
        <c:crossAx val="758724792"/>
        <c:crosses val="autoZero"/>
        <c:auto val="1"/>
        <c:lblOffset val="100"/>
        <c:baseTimeUnit val="years"/>
      </c:dateAx>
      <c:valAx>
        <c:axId val="75872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86.25</c:v>
                </c:pt>
                <c:pt idx="1">
                  <c:v>82.7</c:v>
                </c:pt>
                <c:pt idx="2">
                  <c:v>83.39</c:v>
                </c:pt>
                <c:pt idx="3">
                  <c:v>82.34</c:v>
                </c:pt>
                <c:pt idx="4">
                  <c:v>80.73</c:v>
                </c:pt>
              </c:numCache>
            </c:numRef>
          </c:val>
          <c:extLst>
            <c:ext xmlns:c16="http://schemas.microsoft.com/office/drawing/2014/chart" uri="{C3380CC4-5D6E-409C-BE32-E72D297353CC}">
              <c16:uniqueId val="{00000000-4107-4012-87A2-491EC1D21D1A}"/>
            </c:ext>
          </c:extLst>
        </c:ser>
        <c:dLbls>
          <c:showLegendKey val="0"/>
          <c:showVal val="0"/>
          <c:showCatName val="0"/>
          <c:showSerName val="0"/>
          <c:showPercent val="0"/>
          <c:showBubbleSize val="0"/>
        </c:dLbls>
        <c:gapWidth val="150"/>
        <c:axId val="758726752"/>
        <c:axId val="7587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4107-4012-87A2-491EC1D21D1A}"/>
            </c:ext>
          </c:extLst>
        </c:ser>
        <c:dLbls>
          <c:showLegendKey val="0"/>
          <c:showVal val="0"/>
          <c:showCatName val="0"/>
          <c:showSerName val="0"/>
          <c:showPercent val="0"/>
          <c:showBubbleSize val="0"/>
        </c:dLbls>
        <c:marker val="1"/>
        <c:smooth val="0"/>
        <c:axId val="758726752"/>
        <c:axId val="758720480"/>
      </c:lineChart>
      <c:dateAx>
        <c:axId val="758726752"/>
        <c:scaling>
          <c:orientation val="minMax"/>
        </c:scaling>
        <c:delete val="1"/>
        <c:axPos val="b"/>
        <c:numFmt formatCode="&quot;H&quot;yy" sourceLinked="1"/>
        <c:majorTickMark val="none"/>
        <c:minorTickMark val="none"/>
        <c:tickLblPos val="none"/>
        <c:crossAx val="758720480"/>
        <c:crosses val="autoZero"/>
        <c:auto val="1"/>
        <c:lblOffset val="100"/>
        <c:baseTimeUnit val="years"/>
      </c:dateAx>
      <c:valAx>
        <c:axId val="7587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131.47</c:v>
                </c:pt>
                <c:pt idx="1">
                  <c:v>121.53</c:v>
                </c:pt>
                <c:pt idx="2">
                  <c:v>121.98</c:v>
                </c:pt>
                <c:pt idx="3">
                  <c:v>115.86</c:v>
                </c:pt>
                <c:pt idx="4">
                  <c:v>112.07</c:v>
                </c:pt>
              </c:numCache>
            </c:numRef>
          </c:val>
          <c:extLst>
            <c:ext xmlns:c16="http://schemas.microsoft.com/office/drawing/2014/chart" uri="{C3380CC4-5D6E-409C-BE32-E72D297353CC}">
              <c16:uniqueId val="{00000000-E0A7-4231-8C5B-A6AB6470DC67}"/>
            </c:ext>
          </c:extLst>
        </c:ser>
        <c:dLbls>
          <c:showLegendKey val="0"/>
          <c:showVal val="0"/>
          <c:showCatName val="0"/>
          <c:showSerName val="0"/>
          <c:showPercent val="0"/>
          <c:showBubbleSize val="0"/>
        </c:dLbls>
        <c:gapWidth val="150"/>
        <c:axId val="596362920"/>
        <c:axId val="5963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E0A7-4231-8C5B-A6AB6470DC67}"/>
            </c:ext>
          </c:extLst>
        </c:ser>
        <c:dLbls>
          <c:showLegendKey val="0"/>
          <c:showVal val="0"/>
          <c:showCatName val="0"/>
          <c:showSerName val="0"/>
          <c:showPercent val="0"/>
          <c:showBubbleSize val="0"/>
        </c:dLbls>
        <c:marker val="1"/>
        <c:smooth val="0"/>
        <c:axId val="596362920"/>
        <c:axId val="596367232"/>
      </c:lineChart>
      <c:dateAx>
        <c:axId val="596362920"/>
        <c:scaling>
          <c:orientation val="minMax"/>
        </c:scaling>
        <c:delete val="1"/>
        <c:axPos val="b"/>
        <c:numFmt formatCode="&quot;H&quot;yy" sourceLinked="1"/>
        <c:majorTickMark val="none"/>
        <c:minorTickMark val="none"/>
        <c:tickLblPos val="none"/>
        <c:crossAx val="596367232"/>
        <c:crosses val="autoZero"/>
        <c:auto val="1"/>
        <c:lblOffset val="100"/>
        <c:baseTimeUnit val="years"/>
      </c:dateAx>
      <c:valAx>
        <c:axId val="59636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636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58.89</c:v>
                </c:pt>
                <c:pt idx="1">
                  <c:v>59.93</c:v>
                </c:pt>
                <c:pt idx="2">
                  <c:v>60.65</c:v>
                </c:pt>
                <c:pt idx="3">
                  <c:v>61.44</c:v>
                </c:pt>
                <c:pt idx="4">
                  <c:v>62.12</c:v>
                </c:pt>
              </c:numCache>
            </c:numRef>
          </c:val>
          <c:extLst>
            <c:ext xmlns:c16="http://schemas.microsoft.com/office/drawing/2014/chart" uri="{C3380CC4-5D6E-409C-BE32-E72D297353CC}">
              <c16:uniqueId val="{00000000-ACD6-49C7-87E4-CB5D6AA4BCF5}"/>
            </c:ext>
          </c:extLst>
        </c:ser>
        <c:dLbls>
          <c:showLegendKey val="0"/>
          <c:showVal val="0"/>
          <c:showCatName val="0"/>
          <c:showSerName val="0"/>
          <c:showPercent val="0"/>
          <c:showBubbleSize val="0"/>
        </c:dLbls>
        <c:gapWidth val="150"/>
        <c:axId val="596364488"/>
        <c:axId val="59637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ACD6-49C7-87E4-CB5D6AA4BCF5}"/>
            </c:ext>
          </c:extLst>
        </c:ser>
        <c:dLbls>
          <c:showLegendKey val="0"/>
          <c:showVal val="0"/>
          <c:showCatName val="0"/>
          <c:showSerName val="0"/>
          <c:showPercent val="0"/>
          <c:showBubbleSize val="0"/>
        </c:dLbls>
        <c:marker val="1"/>
        <c:smooth val="0"/>
        <c:axId val="596364488"/>
        <c:axId val="596372328"/>
      </c:lineChart>
      <c:dateAx>
        <c:axId val="596364488"/>
        <c:scaling>
          <c:orientation val="minMax"/>
        </c:scaling>
        <c:delete val="1"/>
        <c:axPos val="b"/>
        <c:numFmt formatCode="&quot;H&quot;yy" sourceLinked="1"/>
        <c:majorTickMark val="none"/>
        <c:minorTickMark val="none"/>
        <c:tickLblPos val="none"/>
        <c:crossAx val="596372328"/>
        <c:crosses val="autoZero"/>
        <c:auto val="1"/>
        <c:lblOffset val="100"/>
        <c:baseTimeUnit val="years"/>
      </c:dateAx>
      <c:valAx>
        <c:axId val="59637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36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27.14</c:v>
                </c:pt>
                <c:pt idx="1">
                  <c:v>23.37</c:v>
                </c:pt>
                <c:pt idx="2">
                  <c:v>22.54</c:v>
                </c:pt>
                <c:pt idx="3">
                  <c:v>22.9</c:v>
                </c:pt>
                <c:pt idx="4">
                  <c:v>24.1</c:v>
                </c:pt>
              </c:numCache>
            </c:numRef>
          </c:val>
          <c:extLst>
            <c:ext xmlns:c16="http://schemas.microsoft.com/office/drawing/2014/chart" uri="{C3380CC4-5D6E-409C-BE32-E72D297353CC}">
              <c16:uniqueId val="{00000000-003A-4D5D-853D-4987B22B6066}"/>
            </c:ext>
          </c:extLst>
        </c:ser>
        <c:dLbls>
          <c:showLegendKey val="0"/>
          <c:showVal val="0"/>
          <c:showCatName val="0"/>
          <c:showSerName val="0"/>
          <c:showPercent val="0"/>
          <c:showBubbleSize val="0"/>
        </c:dLbls>
        <c:gapWidth val="150"/>
        <c:axId val="596366056"/>
        <c:axId val="59636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003A-4D5D-853D-4987B22B6066}"/>
            </c:ext>
          </c:extLst>
        </c:ser>
        <c:dLbls>
          <c:showLegendKey val="0"/>
          <c:showVal val="0"/>
          <c:showCatName val="0"/>
          <c:showSerName val="0"/>
          <c:showPercent val="0"/>
          <c:showBubbleSize val="0"/>
        </c:dLbls>
        <c:marker val="1"/>
        <c:smooth val="0"/>
        <c:axId val="596366056"/>
        <c:axId val="596366448"/>
      </c:lineChart>
      <c:dateAx>
        <c:axId val="596366056"/>
        <c:scaling>
          <c:orientation val="minMax"/>
        </c:scaling>
        <c:delete val="1"/>
        <c:axPos val="b"/>
        <c:numFmt formatCode="&quot;H&quot;yy" sourceLinked="1"/>
        <c:majorTickMark val="none"/>
        <c:minorTickMark val="none"/>
        <c:tickLblPos val="none"/>
        <c:crossAx val="596366448"/>
        <c:crosses val="autoZero"/>
        <c:auto val="1"/>
        <c:lblOffset val="100"/>
        <c:baseTimeUnit val="years"/>
      </c:dateAx>
      <c:valAx>
        <c:axId val="59636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36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D3-40C1-A9B7-D949B8B1649C}"/>
            </c:ext>
          </c:extLst>
        </c:ser>
        <c:dLbls>
          <c:showLegendKey val="0"/>
          <c:showVal val="0"/>
          <c:showCatName val="0"/>
          <c:showSerName val="0"/>
          <c:showPercent val="0"/>
          <c:showBubbleSize val="0"/>
        </c:dLbls>
        <c:gapWidth val="150"/>
        <c:axId val="596369192"/>
        <c:axId val="5963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FD3-40C1-A9B7-D949B8B1649C}"/>
            </c:ext>
          </c:extLst>
        </c:ser>
        <c:dLbls>
          <c:showLegendKey val="0"/>
          <c:showVal val="0"/>
          <c:showCatName val="0"/>
          <c:showSerName val="0"/>
          <c:showPercent val="0"/>
          <c:showBubbleSize val="0"/>
        </c:dLbls>
        <c:marker val="1"/>
        <c:smooth val="0"/>
        <c:axId val="596369192"/>
        <c:axId val="596376640"/>
      </c:lineChart>
      <c:dateAx>
        <c:axId val="596369192"/>
        <c:scaling>
          <c:orientation val="minMax"/>
        </c:scaling>
        <c:delete val="1"/>
        <c:axPos val="b"/>
        <c:numFmt formatCode="&quot;H&quot;yy" sourceLinked="1"/>
        <c:majorTickMark val="none"/>
        <c:minorTickMark val="none"/>
        <c:tickLblPos val="none"/>
        <c:crossAx val="596376640"/>
        <c:crosses val="autoZero"/>
        <c:auto val="1"/>
        <c:lblOffset val="100"/>
        <c:baseTimeUnit val="years"/>
      </c:dateAx>
      <c:valAx>
        <c:axId val="59637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636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979.69</c:v>
                </c:pt>
                <c:pt idx="1">
                  <c:v>887</c:v>
                </c:pt>
                <c:pt idx="2">
                  <c:v>980.27</c:v>
                </c:pt>
                <c:pt idx="3">
                  <c:v>1047.02</c:v>
                </c:pt>
                <c:pt idx="4">
                  <c:v>1097.48</c:v>
                </c:pt>
              </c:numCache>
            </c:numRef>
          </c:val>
          <c:extLst>
            <c:ext xmlns:c16="http://schemas.microsoft.com/office/drawing/2014/chart" uri="{C3380CC4-5D6E-409C-BE32-E72D297353CC}">
              <c16:uniqueId val="{00000000-9DD7-4F2C-85C6-3B9867E61457}"/>
            </c:ext>
          </c:extLst>
        </c:ser>
        <c:dLbls>
          <c:showLegendKey val="0"/>
          <c:showVal val="0"/>
          <c:showCatName val="0"/>
          <c:showSerName val="0"/>
          <c:showPercent val="0"/>
          <c:showBubbleSize val="0"/>
        </c:dLbls>
        <c:gapWidth val="150"/>
        <c:axId val="758721656"/>
        <c:axId val="75872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DD7-4F2C-85C6-3B9867E61457}"/>
            </c:ext>
          </c:extLst>
        </c:ser>
        <c:dLbls>
          <c:showLegendKey val="0"/>
          <c:showVal val="0"/>
          <c:showCatName val="0"/>
          <c:showSerName val="0"/>
          <c:showPercent val="0"/>
          <c:showBubbleSize val="0"/>
        </c:dLbls>
        <c:marker val="1"/>
        <c:smooth val="0"/>
        <c:axId val="758721656"/>
        <c:axId val="758727928"/>
      </c:lineChart>
      <c:dateAx>
        <c:axId val="758721656"/>
        <c:scaling>
          <c:orientation val="minMax"/>
        </c:scaling>
        <c:delete val="1"/>
        <c:axPos val="b"/>
        <c:numFmt formatCode="&quot;H&quot;yy" sourceLinked="1"/>
        <c:majorTickMark val="none"/>
        <c:minorTickMark val="none"/>
        <c:tickLblPos val="none"/>
        <c:crossAx val="758727928"/>
        <c:crosses val="autoZero"/>
        <c:auto val="1"/>
        <c:lblOffset val="100"/>
        <c:baseTimeUnit val="years"/>
      </c:dateAx>
      <c:valAx>
        <c:axId val="758727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872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85.07</c:v>
                </c:pt>
                <c:pt idx="1">
                  <c:v>104.52</c:v>
                </c:pt>
                <c:pt idx="2">
                  <c:v>125.09</c:v>
                </c:pt>
                <c:pt idx="3">
                  <c:v>141.72</c:v>
                </c:pt>
                <c:pt idx="4">
                  <c:v>150.97</c:v>
                </c:pt>
              </c:numCache>
            </c:numRef>
          </c:val>
          <c:extLst>
            <c:ext xmlns:c16="http://schemas.microsoft.com/office/drawing/2014/chart" uri="{C3380CC4-5D6E-409C-BE32-E72D297353CC}">
              <c16:uniqueId val="{00000000-D30E-4601-B58C-877CB01BA69B}"/>
            </c:ext>
          </c:extLst>
        </c:ser>
        <c:dLbls>
          <c:showLegendKey val="0"/>
          <c:showVal val="0"/>
          <c:showCatName val="0"/>
          <c:showSerName val="0"/>
          <c:showPercent val="0"/>
          <c:showBubbleSize val="0"/>
        </c:dLbls>
        <c:gapWidth val="150"/>
        <c:axId val="758730672"/>
        <c:axId val="75872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D30E-4601-B58C-877CB01BA69B}"/>
            </c:ext>
          </c:extLst>
        </c:ser>
        <c:dLbls>
          <c:showLegendKey val="0"/>
          <c:showVal val="0"/>
          <c:showCatName val="0"/>
          <c:showSerName val="0"/>
          <c:showPercent val="0"/>
          <c:showBubbleSize val="0"/>
        </c:dLbls>
        <c:marker val="1"/>
        <c:smooth val="0"/>
        <c:axId val="758730672"/>
        <c:axId val="758726360"/>
      </c:lineChart>
      <c:dateAx>
        <c:axId val="758730672"/>
        <c:scaling>
          <c:orientation val="minMax"/>
        </c:scaling>
        <c:delete val="1"/>
        <c:axPos val="b"/>
        <c:numFmt formatCode="&quot;H&quot;yy" sourceLinked="1"/>
        <c:majorTickMark val="none"/>
        <c:minorTickMark val="none"/>
        <c:tickLblPos val="none"/>
        <c:crossAx val="758726360"/>
        <c:crosses val="autoZero"/>
        <c:auto val="1"/>
        <c:lblOffset val="100"/>
        <c:baseTimeUnit val="years"/>
      </c:dateAx>
      <c:valAx>
        <c:axId val="758726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873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125.32</c:v>
                </c:pt>
                <c:pt idx="1">
                  <c:v>116.39</c:v>
                </c:pt>
                <c:pt idx="2">
                  <c:v>117.11</c:v>
                </c:pt>
                <c:pt idx="3">
                  <c:v>110.78</c:v>
                </c:pt>
                <c:pt idx="4">
                  <c:v>105.89</c:v>
                </c:pt>
              </c:numCache>
            </c:numRef>
          </c:val>
          <c:extLst>
            <c:ext xmlns:c16="http://schemas.microsoft.com/office/drawing/2014/chart" uri="{C3380CC4-5D6E-409C-BE32-E72D297353CC}">
              <c16:uniqueId val="{00000000-4A7D-459F-AD95-83833E2A981A}"/>
            </c:ext>
          </c:extLst>
        </c:ser>
        <c:dLbls>
          <c:showLegendKey val="0"/>
          <c:showVal val="0"/>
          <c:showCatName val="0"/>
          <c:showSerName val="0"/>
          <c:showPercent val="0"/>
          <c:showBubbleSize val="0"/>
        </c:dLbls>
        <c:gapWidth val="150"/>
        <c:axId val="758723616"/>
        <c:axId val="7587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A7D-459F-AD95-83833E2A981A}"/>
            </c:ext>
          </c:extLst>
        </c:ser>
        <c:dLbls>
          <c:showLegendKey val="0"/>
          <c:showVal val="0"/>
          <c:showCatName val="0"/>
          <c:showSerName val="0"/>
          <c:showPercent val="0"/>
          <c:showBubbleSize val="0"/>
        </c:dLbls>
        <c:marker val="1"/>
        <c:smooth val="0"/>
        <c:axId val="758723616"/>
        <c:axId val="758729496"/>
      </c:lineChart>
      <c:dateAx>
        <c:axId val="758723616"/>
        <c:scaling>
          <c:orientation val="minMax"/>
        </c:scaling>
        <c:delete val="1"/>
        <c:axPos val="b"/>
        <c:numFmt formatCode="&quot;H&quot;yy" sourceLinked="1"/>
        <c:majorTickMark val="none"/>
        <c:minorTickMark val="none"/>
        <c:tickLblPos val="none"/>
        <c:crossAx val="758729496"/>
        <c:crosses val="autoZero"/>
        <c:auto val="1"/>
        <c:lblOffset val="100"/>
        <c:baseTimeUnit val="years"/>
      </c:dateAx>
      <c:valAx>
        <c:axId val="75872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94.58</c:v>
                </c:pt>
                <c:pt idx="1">
                  <c:v>104.98</c:v>
                </c:pt>
                <c:pt idx="2">
                  <c:v>101.67</c:v>
                </c:pt>
                <c:pt idx="3">
                  <c:v>107.26</c:v>
                </c:pt>
                <c:pt idx="4">
                  <c:v>112.9</c:v>
                </c:pt>
              </c:numCache>
            </c:numRef>
          </c:val>
          <c:extLst>
            <c:ext xmlns:c16="http://schemas.microsoft.com/office/drawing/2014/chart" uri="{C3380CC4-5D6E-409C-BE32-E72D297353CC}">
              <c16:uniqueId val="{00000000-E737-4B36-90CF-055EDC7C03BB}"/>
            </c:ext>
          </c:extLst>
        </c:ser>
        <c:dLbls>
          <c:showLegendKey val="0"/>
          <c:showVal val="0"/>
          <c:showCatName val="0"/>
          <c:showSerName val="0"/>
          <c:showPercent val="0"/>
          <c:showBubbleSize val="0"/>
        </c:dLbls>
        <c:gapWidth val="150"/>
        <c:axId val="758730280"/>
        <c:axId val="7587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E737-4B36-90CF-055EDC7C03BB}"/>
            </c:ext>
          </c:extLst>
        </c:ser>
        <c:dLbls>
          <c:showLegendKey val="0"/>
          <c:showVal val="0"/>
          <c:showCatName val="0"/>
          <c:showSerName val="0"/>
          <c:showPercent val="0"/>
          <c:showBubbleSize val="0"/>
        </c:dLbls>
        <c:marker val="1"/>
        <c:smooth val="0"/>
        <c:axId val="758730280"/>
        <c:axId val="758722048"/>
      </c:lineChart>
      <c:dateAx>
        <c:axId val="758730280"/>
        <c:scaling>
          <c:orientation val="minMax"/>
        </c:scaling>
        <c:delete val="1"/>
        <c:axPos val="b"/>
        <c:numFmt formatCode="&quot;H&quot;yy" sourceLinked="1"/>
        <c:majorTickMark val="none"/>
        <c:minorTickMark val="none"/>
        <c:tickLblPos val="none"/>
        <c:crossAx val="758722048"/>
        <c:crosses val="autoZero"/>
        <c:auto val="1"/>
        <c:lblOffset val="100"/>
        <c:baseTimeUnit val="years"/>
      </c:dateAx>
      <c:valAx>
        <c:axId val="7587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73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沼田市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47381</v>
      </c>
      <c r="AM8" s="61"/>
      <c r="AN8" s="61"/>
      <c r="AO8" s="61"/>
      <c r="AP8" s="61"/>
      <c r="AQ8" s="61"/>
      <c r="AR8" s="61"/>
      <c r="AS8" s="61"/>
      <c r="AT8" s="52">
        <f>データ!$S$6</f>
        <v>443.46</v>
      </c>
      <c r="AU8" s="53"/>
      <c r="AV8" s="53"/>
      <c r="AW8" s="53"/>
      <c r="AX8" s="53"/>
      <c r="AY8" s="53"/>
      <c r="AZ8" s="53"/>
      <c r="BA8" s="53"/>
      <c r="BB8" s="54">
        <f>データ!$T$6</f>
        <v>106.84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84.42</v>
      </c>
      <c r="J10" s="53"/>
      <c r="K10" s="53"/>
      <c r="L10" s="53"/>
      <c r="M10" s="53"/>
      <c r="N10" s="53"/>
      <c r="O10" s="64"/>
      <c r="P10" s="54">
        <f>データ!$P$6</f>
        <v>51.78</v>
      </c>
      <c r="Q10" s="54"/>
      <c r="R10" s="54"/>
      <c r="S10" s="54"/>
      <c r="T10" s="54"/>
      <c r="U10" s="54"/>
      <c r="V10" s="54"/>
      <c r="W10" s="61">
        <f>データ!$Q$6</f>
        <v>2510</v>
      </c>
      <c r="X10" s="61"/>
      <c r="Y10" s="61"/>
      <c r="Z10" s="61"/>
      <c r="AA10" s="61"/>
      <c r="AB10" s="61"/>
      <c r="AC10" s="61"/>
      <c r="AD10" s="2"/>
      <c r="AE10" s="2"/>
      <c r="AF10" s="2"/>
      <c r="AG10" s="2"/>
      <c r="AH10" s="4"/>
      <c r="AI10" s="4"/>
      <c r="AJ10" s="4"/>
      <c r="AK10" s="4"/>
      <c r="AL10" s="61">
        <f>データ!$U$6</f>
        <v>24375</v>
      </c>
      <c r="AM10" s="61"/>
      <c r="AN10" s="61"/>
      <c r="AO10" s="61"/>
      <c r="AP10" s="61"/>
      <c r="AQ10" s="61"/>
      <c r="AR10" s="61"/>
      <c r="AS10" s="61"/>
      <c r="AT10" s="52">
        <f>データ!$V$6</f>
        <v>9.85</v>
      </c>
      <c r="AU10" s="53"/>
      <c r="AV10" s="53"/>
      <c r="AW10" s="53"/>
      <c r="AX10" s="53"/>
      <c r="AY10" s="53"/>
      <c r="AZ10" s="53"/>
      <c r="BA10" s="53"/>
      <c r="BB10" s="54">
        <f>データ!$W$6</f>
        <v>2474.62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2">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2">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2">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111</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PGNV+la/tUpZ9pOneTh3rpGalGy6aut6skJgwhqBMXLxyu9tAwh405kMghcYnHFqvj3nATbGohmWGe5DCZ5xw==" saltValue="LHYixdz1V0Zmv4W4qW0v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102067</v>
      </c>
      <c r="D6" s="34">
        <f t="shared" si="3"/>
        <v>46</v>
      </c>
      <c r="E6" s="34">
        <f t="shared" si="3"/>
        <v>1</v>
      </c>
      <c r="F6" s="34">
        <f t="shared" si="3"/>
        <v>0</v>
      </c>
      <c r="G6" s="34">
        <f t="shared" si="3"/>
        <v>1</v>
      </c>
      <c r="H6" s="34" t="str">
        <f t="shared" si="3"/>
        <v>群馬県　沼田市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84.42</v>
      </c>
      <c r="P6" s="35">
        <f t="shared" si="3"/>
        <v>51.78</v>
      </c>
      <c r="Q6" s="35">
        <f t="shared" si="3"/>
        <v>2510</v>
      </c>
      <c r="R6" s="35">
        <f t="shared" si="3"/>
        <v>47381</v>
      </c>
      <c r="S6" s="35">
        <f t="shared" si="3"/>
        <v>443.46</v>
      </c>
      <c r="T6" s="35">
        <f t="shared" si="3"/>
        <v>106.84</v>
      </c>
      <c r="U6" s="35">
        <f t="shared" si="3"/>
        <v>24375</v>
      </c>
      <c r="V6" s="35">
        <f t="shared" si="3"/>
        <v>9.85</v>
      </c>
      <c r="W6" s="35">
        <f t="shared" si="3"/>
        <v>2474.62</v>
      </c>
      <c r="X6" s="36">
        <f>IF(X7="",NA(),X7)</f>
        <v>131.47</v>
      </c>
      <c r="Y6" s="36">
        <f t="shared" ref="Y6:AG6" si="4">IF(Y7="",NA(),Y7)</f>
        <v>121.53</v>
      </c>
      <c r="Z6" s="36">
        <f t="shared" si="4"/>
        <v>121.98</v>
      </c>
      <c r="AA6" s="36">
        <f t="shared" si="4"/>
        <v>115.86</v>
      </c>
      <c r="AB6" s="36">
        <f t="shared" si="4"/>
        <v>112.07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979.69</v>
      </c>
      <c r="AU6" s="36">
        <f t="shared" ref="AU6:BC6" si="6">IF(AU7="",NA(),AU7)</f>
        <v>887</v>
      </c>
      <c r="AV6" s="36">
        <f t="shared" si="6"/>
        <v>980.27</v>
      </c>
      <c r="AW6" s="36">
        <f t="shared" si="6"/>
        <v>1047.02</v>
      </c>
      <c r="AX6" s="36">
        <f t="shared" si="6"/>
        <v>1097.48</v>
      </c>
      <c r="AY6" s="36">
        <f t="shared" si="6"/>
        <v>391.54</v>
      </c>
      <c r="AZ6" s="36">
        <f t="shared" si="6"/>
        <v>384.34</v>
      </c>
      <c r="BA6" s="36">
        <f t="shared" si="6"/>
        <v>359.47</v>
      </c>
      <c r="BB6" s="36">
        <f t="shared" si="6"/>
        <v>369.69</v>
      </c>
      <c r="BC6" s="36">
        <f t="shared" si="6"/>
        <v>379.08</v>
      </c>
      <c r="BD6" s="35" t="str">
        <f>IF(BD7="","",IF(BD7="-","【-】","【"&amp;SUBSTITUTE(TEXT(BD7,"#,##0.00"),"-","△")&amp;"】"))</f>
        <v>【264.97】</v>
      </c>
      <c r="BE6" s="36">
        <f>IF(BE7="",NA(),BE7)</f>
        <v>85.07</v>
      </c>
      <c r="BF6" s="36">
        <f t="shared" ref="BF6:BN6" si="7">IF(BF7="",NA(),BF7)</f>
        <v>104.52</v>
      </c>
      <c r="BG6" s="36">
        <f t="shared" si="7"/>
        <v>125.09</v>
      </c>
      <c r="BH6" s="36">
        <f t="shared" si="7"/>
        <v>141.72</v>
      </c>
      <c r="BI6" s="36">
        <f t="shared" si="7"/>
        <v>150.97</v>
      </c>
      <c r="BJ6" s="36">
        <f t="shared" si="7"/>
        <v>386.97</v>
      </c>
      <c r="BK6" s="36">
        <f t="shared" si="7"/>
        <v>380.58</v>
      </c>
      <c r="BL6" s="36">
        <f t="shared" si="7"/>
        <v>401.79</v>
      </c>
      <c r="BM6" s="36">
        <f t="shared" si="7"/>
        <v>402.99</v>
      </c>
      <c r="BN6" s="36">
        <f t="shared" si="7"/>
        <v>398.98</v>
      </c>
      <c r="BO6" s="35" t="str">
        <f>IF(BO7="","",IF(BO7="-","【-】","【"&amp;SUBSTITUTE(TEXT(BO7,"#,##0.00"),"-","△")&amp;"】"))</f>
        <v>【266.61】</v>
      </c>
      <c r="BP6" s="36">
        <f>IF(BP7="",NA(),BP7)</f>
        <v>125.32</v>
      </c>
      <c r="BQ6" s="36">
        <f t="shared" ref="BQ6:BY6" si="8">IF(BQ7="",NA(),BQ7)</f>
        <v>116.39</v>
      </c>
      <c r="BR6" s="36">
        <f t="shared" si="8"/>
        <v>117.11</v>
      </c>
      <c r="BS6" s="36">
        <f t="shared" si="8"/>
        <v>110.78</v>
      </c>
      <c r="BT6" s="36">
        <f t="shared" si="8"/>
        <v>105.89</v>
      </c>
      <c r="BU6" s="36">
        <f t="shared" si="8"/>
        <v>101.72</v>
      </c>
      <c r="BV6" s="36">
        <f t="shared" si="8"/>
        <v>102.38</v>
      </c>
      <c r="BW6" s="36">
        <f t="shared" si="8"/>
        <v>100.12</v>
      </c>
      <c r="BX6" s="36">
        <f t="shared" si="8"/>
        <v>98.66</v>
      </c>
      <c r="BY6" s="36">
        <f t="shared" si="8"/>
        <v>98.64</v>
      </c>
      <c r="BZ6" s="35" t="str">
        <f>IF(BZ7="","",IF(BZ7="-","【-】","【"&amp;SUBSTITUTE(TEXT(BZ7,"#,##0.00"),"-","△")&amp;"】"))</f>
        <v>【103.24】</v>
      </c>
      <c r="CA6" s="36">
        <f>IF(CA7="",NA(),CA7)</f>
        <v>94.58</v>
      </c>
      <c r="CB6" s="36">
        <f t="shared" ref="CB6:CJ6" si="9">IF(CB7="",NA(),CB7)</f>
        <v>104.98</v>
      </c>
      <c r="CC6" s="36">
        <f t="shared" si="9"/>
        <v>101.67</v>
      </c>
      <c r="CD6" s="36">
        <f t="shared" si="9"/>
        <v>107.26</v>
      </c>
      <c r="CE6" s="36">
        <f t="shared" si="9"/>
        <v>112.9</v>
      </c>
      <c r="CF6" s="36">
        <f t="shared" si="9"/>
        <v>168.2</v>
      </c>
      <c r="CG6" s="36">
        <f t="shared" si="9"/>
        <v>168.67</v>
      </c>
      <c r="CH6" s="36">
        <f t="shared" si="9"/>
        <v>174.97</v>
      </c>
      <c r="CI6" s="36">
        <f t="shared" si="9"/>
        <v>178.59</v>
      </c>
      <c r="CJ6" s="36">
        <f t="shared" si="9"/>
        <v>178.92</v>
      </c>
      <c r="CK6" s="35" t="str">
        <f>IF(CK7="","",IF(CK7="-","【-】","【"&amp;SUBSTITUTE(TEXT(CK7,"#,##0.00"),"-","△")&amp;"】"))</f>
        <v>【168.38】</v>
      </c>
      <c r="CL6" s="36">
        <f>IF(CL7="",NA(),CL7)</f>
        <v>37.72</v>
      </c>
      <c r="CM6" s="36">
        <f t="shared" ref="CM6:CU6" si="10">IF(CM7="",NA(),CM7)</f>
        <v>37.020000000000003</v>
      </c>
      <c r="CN6" s="36">
        <f t="shared" si="10"/>
        <v>37.380000000000003</v>
      </c>
      <c r="CO6" s="36">
        <f t="shared" si="10"/>
        <v>37.590000000000003</v>
      </c>
      <c r="CP6" s="36">
        <f t="shared" si="10"/>
        <v>37.4</v>
      </c>
      <c r="CQ6" s="36">
        <f t="shared" si="10"/>
        <v>54.77</v>
      </c>
      <c r="CR6" s="36">
        <f t="shared" si="10"/>
        <v>54.92</v>
      </c>
      <c r="CS6" s="36">
        <f t="shared" si="10"/>
        <v>55.63</v>
      </c>
      <c r="CT6" s="36">
        <f t="shared" si="10"/>
        <v>55.03</v>
      </c>
      <c r="CU6" s="36">
        <f t="shared" si="10"/>
        <v>55.14</v>
      </c>
      <c r="CV6" s="35" t="str">
        <f>IF(CV7="","",IF(CV7="-","【-】","【"&amp;SUBSTITUTE(TEXT(CV7,"#,##0.00"),"-","△")&amp;"】"))</f>
        <v>【60.00】</v>
      </c>
      <c r="CW6" s="36">
        <f>IF(CW7="",NA(),CW7)</f>
        <v>86.25</v>
      </c>
      <c r="CX6" s="36">
        <f t="shared" ref="CX6:DF6" si="11">IF(CX7="",NA(),CX7)</f>
        <v>82.7</v>
      </c>
      <c r="CY6" s="36">
        <f t="shared" si="11"/>
        <v>83.39</v>
      </c>
      <c r="CZ6" s="36">
        <f t="shared" si="11"/>
        <v>82.34</v>
      </c>
      <c r="DA6" s="36">
        <f t="shared" si="11"/>
        <v>80.73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58.89</v>
      </c>
      <c r="DI6" s="36">
        <f t="shared" ref="DI6:DQ6" si="12">IF(DI7="",NA(),DI7)</f>
        <v>59.93</v>
      </c>
      <c r="DJ6" s="36">
        <f t="shared" si="12"/>
        <v>60.65</v>
      </c>
      <c r="DK6" s="36">
        <f t="shared" si="12"/>
        <v>61.44</v>
      </c>
      <c r="DL6" s="36">
        <f t="shared" si="12"/>
        <v>62.12</v>
      </c>
      <c r="DM6" s="36">
        <f t="shared" si="12"/>
        <v>47.46</v>
      </c>
      <c r="DN6" s="36">
        <f t="shared" si="12"/>
        <v>48.49</v>
      </c>
      <c r="DO6" s="36">
        <f t="shared" si="12"/>
        <v>48.05</v>
      </c>
      <c r="DP6" s="36">
        <f t="shared" si="12"/>
        <v>48.87</v>
      </c>
      <c r="DQ6" s="36">
        <f t="shared" si="12"/>
        <v>49.92</v>
      </c>
      <c r="DR6" s="35" t="str">
        <f>IF(DR7="","",IF(DR7="-","【-】","【"&amp;SUBSTITUTE(TEXT(DR7,"#,##0.00"),"-","△")&amp;"】"))</f>
        <v>【49.59】</v>
      </c>
      <c r="DS6" s="36">
        <f>IF(DS7="",NA(),DS7)</f>
        <v>27.14</v>
      </c>
      <c r="DT6" s="36">
        <f t="shared" ref="DT6:EB6" si="13">IF(DT7="",NA(),DT7)</f>
        <v>23.37</v>
      </c>
      <c r="DU6" s="36">
        <f t="shared" si="13"/>
        <v>22.54</v>
      </c>
      <c r="DV6" s="36">
        <f t="shared" si="13"/>
        <v>22.9</v>
      </c>
      <c r="DW6" s="36">
        <f t="shared" si="13"/>
        <v>24.1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0.37</v>
      </c>
      <c r="EE6" s="36">
        <f t="shared" ref="EE6:EM6" si="14">IF(EE7="",NA(),EE7)</f>
        <v>0.78</v>
      </c>
      <c r="EF6" s="36">
        <f t="shared" si="14"/>
        <v>0.3</v>
      </c>
      <c r="EG6" s="36">
        <f t="shared" si="14"/>
        <v>0.06</v>
      </c>
      <c r="EH6" s="36">
        <f t="shared" si="14"/>
        <v>0.13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102067</v>
      </c>
      <c r="D7" s="38">
        <v>46</v>
      </c>
      <c r="E7" s="38">
        <v>1</v>
      </c>
      <c r="F7" s="38">
        <v>0</v>
      </c>
      <c r="G7" s="38">
        <v>1</v>
      </c>
      <c r="H7" s="38" t="s">
        <v>93</v>
      </c>
      <c r="I7" s="38" t="s">
        <v>94</v>
      </c>
      <c r="J7" s="38" t="s">
        <v>95</v>
      </c>
      <c r="K7" s="38" t="s">
        <v>96</v>
      </c>
      <c r="L7" s="38" t="s">
        <v>97</v>
      </c>
      <c r="M7" s="38" t="s">
        <v>98</v>
      </c>
      <c r="N7" s="39" t="s">
        <v>99</v>
      </c>
      <c r="O7" s="39">
        <v>84.42</v>
      </c>
      <c r="P7" s="39">
        <v>51.78</v>
      </c>
      <c r="Q7" s="39">
        <v>2510</v>
      </c>
      <c r="R7" s="39">
        <v>47381</v>
      </c>
      <c r="S7" s="39">
        <v>443.46</v>
      </c>
      <c r="T7" s="39">
        <v>106.84</v>
      </c>
      <c r="U7" s="39">
        <v>24375</v>
      </c>
      <c r="V7" s="39">
        <v>9.85</v>
      </c>
      <c r="W7" s="39">
        <v>2474.62</v>
      </c>
      <c r="X7" s="39">
        <v>131.47</v>
      </c>
      <c r="Y7" s="39">
        <v>121.53</v>
      </c>
      <c r="Z7" s="39">
        <v>121.98</v>
      </c>
      <c r="AA7" s="39">
        <v>115.86</v>
      </c>
      <c r="AB7" s="39">
        <v>112.07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979.69</v>
      </c>
      <c r="AU7" s="39">
        <v>887</v>
      </c>
      <c r="AV7" s="39">
        <v>980.27</v>
      </c>
      <c r="AW7" s="39">
        <v>1047.02</v>
      </c>
      <c r="AX7" s="39">
        <v>1097.48</v>
      </c>
      <c r="AY7" s="39">
        <v>391.54</v>
      </c>
      <c r="AZ7" s="39">
        <v>384.34</v>
      </c>
      <c r="BA7" s="39">
        <v>359.47</v>
      </c>
      <c r="BB7" s="39">
        <v>369.69</v>
      </c>
      <c r="BC7" s="39">
        <v>379.08</v>
      </c>
      <c r="BD7" s="39">
        <v>264.97000000000003</v>
      </c>
      <c r="BE7" s="39">
        <v>85.07</v>
      </c>
      <c r="BF7" s="39">
        <v>104.52</v>
      </c>
      <c r="BG7" s="39">
        <v>125.09</v>
      </c>
      <c r="BH7" s="39">
        <v>141.72</v>
      </c>
      <c r="BI7" s="39">
        <v>150.97</v>
      </c>
      <c r="BJ7" s="39">
        <v>386.97</v>
      </c>
      <c r="BK7" s="39">
        <v>380.58</v>
      </c>
      <c r="BL7" s="39">
        <v>401.79</v>
      </c>
      <c r="BM7" s="39">
        <v>402.99</v>
      </c>
      <c r="BN7" s="39">
        <v>398.98</v>
      </c>
      <c r="BO7" s="39">
        <v>266.61</v>
      </c>
      <c r="BP7" s="39">
        <v>125.32</v>
      </c>
      <c r="BQ7" s="39">
        <v>116.39</v>
      </c>
      <c r="BR7" s="39">
        <v>117.11</v>
      </c>
      <c r="BS7" s="39">
        <v>110.78</v>
      </c>
      <c r="BT7" s="39">
        <v>105.89</v>
      </c>
      <c r="BU7" s="39">
        <v>101.72</v>
      </c>
      <c r="BV7" s="39">
        <v>102.38</v>
      </c>
      <c r="BW7" s="39">
        <v>100.12</v>
      </c>
      <c r="BX7" s="39">
        <v>98.66</v>
      </c>
      <c r="BY7" s="39">
        <v>98.64</v>
      </c>
      <c r="BZ7" s="39">
        <v>103.24</v>
      </c>
      <c r="CA7" s="39">
        <v>94.58</v>
      </c>
      <c r="CB7" s="39">
        <v>104.98</v>
      </c>
      <c r="CC7" s="39">
        <v>101.67</v>
      </c>
      <c r="CD7" s="39">
        <v>107.26</v>
      </c>
      <c r="CE7" s="39">
        <v>112.9</v>
      </c>
      <c r="CF7" s="39">
        <v>168.2</v>
      </c>
      <c r="CG7" s="39">
        <v>168.67</v>
      </c>
      <c r="CH7" s="39">
        <v>174.97</v>
      </c>
      <c r="CI7" s="39">
        <v>178.59</v>
      </c>
      <c r="CJ7" s="39">
        <v>178.92</v>
      </c>
      <c r="CK7" s="39">
        <v>168.38</v>
      </c>
      <c r="CL7" s="39">
        <v>37.72</v>
      </c>
      <c r="CM7" s="39">
        <v>37.020000000000003</v>
      </c>
      <c r="CN7" s="39">
        <v>37.380000000000003</v>
      </c>
      <c r="CO7" s="39">
        <v>37.590000000000003</v>
      </c>
      <c r="CP7" s="39">
        <v>37.4</v>
      </c>
      <c r="CQ7" s="39">
        <v>54.77</v>
      </c>
      <c r="CR7" s="39">
        <v>54.92</v>
      </c>
      <c r="CS7" s="39">
        <v>55.63</v>
      </c>
      <c r="CT7" s="39">
        <v>55.03</v>
      </c>
      <c r="CU7" s="39">
        <v>55.14</v>
      </c>
      <c r="CV7" s="39">
        <v>60</v>
      </c>
      <c r="CW7" s="39">
        <v>86.25</v>
      </c>
      <c r="CX7" s="39">
        <v>82.7</v>
      </c>
      <c r="CY7" s="39">
        <v>83.39</v>
      </c>
      <c r="CZ7" s="39">
        <v>82.34</v>
      </c>
      <c r="DA7" s="39">
        <v>80.73</v>
      </c>
      <c r="DB7" s="39">
        <v>82.89</v>
      </c>
      <c r="DC7" s="39">
        <v>82.66</v>
      </c>
      <c r="DD7" s="39">
        <v>82.04</v>
      </c>
      <c r="DE7" s="39">
        <v>81.900000000000006</v>
      </c>
      <c r="DF7" s="39">
        <v>81.39</v>
      </c>
      <c r="DG7" s="39">
        <v>89.8</v>
      </c>
      <c r="DH7" s="39">
        <v>58.89</v>
      </c>
      <c r="DI7" s="39">
        <v>59.93</v>
      </c>
      <c r="DJ7" s="39">
        <v>60.65</v>
      </c>
      <c r="DK7" s="39">
        <v>61.44</v>
      </c>
      <c r="DL7" s="39">
        <v>62.12</v>
      </c>
      <c r="DM7" s="39">
        <v>47.46</v>
      </c>
      <c r="DN7" s="39">
        <v>48.49</v>
      </c>
      <c r="DO7" s="39">
        <v>48.05</v>
      </c>
      <c r="DP7" s="39">
        <v>48.87</v>
      </c>
      <c r="DQ7" s="39">
        <v>49.92</v>
      </c>
      <c r="DR7" s="39">
        <v>49.59</v>
      </c>
      <c r="DS7" s="39">
        <v>27.14</v>
      </c>
      <c r="DT7" s="39">
        <v>23.37</v>
      </c>
      <c r="DU7" s="39">
        <v>22.54</v>
      </c>
      <c r="DV7" s="39">
        <v>22.9</v>
      </c>
      <c r="DW7" s="39">
        <v>24.1</v>
      </c>
      <c r="DX7" s="39">
        <v>9.7100000000000009</v>
      </c>
      <c r="DY7" s="39">
        <v>12.79</v>
      </c>
      <c r="DZ7" s="39">
        <v>13.39</v>
      </c>
      <c r="EA7" s="39">
        <v>14.85</v>
      </c>
      <c r="EB7" s="39">
        <v>16.88</v>
      </c>
      <c r="EC7" s="39">
        <v>19.440000000000001</v>
      </c>
      <c r="ED7" s="39">
        <v>0.37</v>
      </c>
      <c r="EE7" s="39">
        <v>0.78</v>
      </c>
      <c r="EF7" s="39">
        <v>0.3</v>
      </c>
      <c r="EG7" s="39">
        <v>0.06</v>
      </c>
      <c r="EH7" s="39">
        <v>0.13</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2021-01-29T00:17:54Z</cp:lastPrinted>
  <dcterms:created xsi:type="dcterms:W3CDTF">2020-12-04T02:05:24Z</dcterms:created>
  <dcterms:modified xsi:type="dcterms:W3CDTF">2021-02-09T05:31:19Z</dcterms:modified>
  <cp:category/>
</cp:coreProperties>
</file>