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4 伊勢崎市□△▲\"/>
    </mc:Choice>
  </mc:AlternateContent>
  <xr:revisionPtr revIDLastSave="0" documentId="13_ncr:1_{3C500315-9A4E-409D-8ADF-E82155380CF5}" xr6:coauthVersionLast="36" xr6:coauthVersionMax="36" xr10:uidLastSave="{00000000-0000-0000-0000-000000000000}"/>
  <workbookProtection workbookAlgorithmName="SHA-512" workbookHashValue="1yDmTJL4EUrYGKI513j+6Q3iw6K+KRMnjlGrWEBD9UeaOxrhdpW2kCZ05drxN8URcQ7Msk8Ey+NX9mFKhgyTpQ==" workbookSaltValue="FuMGrntuNQZdDcBwsk7xkg=="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I10" i="4"/>
  <c r="B10" i="4"/>
  <c r="BB8" i="4"/>
  <c r="AT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<sst xmlns="http://schemas.openxmlformats.org/spreadsheetml/2006/main" count="228" uniqueCount="114">
  <si>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</si>
  <si>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</si>
  <si>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</si>
  <si>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</si>
  <si>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</si>
  <si>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</si>
  <si>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</si>
  <si>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</si>
  <si>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</si>
  <si>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</si>
  <si>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</si>
  <si>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</si>
  <si>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</si>
  <si>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</si>
  <si>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</si>
  <si>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</si>
  <si>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</si>
  <si>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</si>
  <si>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</si>
  <si>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</si>
  <si>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</si>
  <si>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</si>
  <si>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</si>
  <si>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</si>
  <si>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</si>
  <si>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</si>
  <si>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</si>
  <si>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</si>
  <si>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</si>
  <si>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</si>
  <si>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</si>
  <si>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</si>
  <si>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</si>
  <si>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</si>
  <si>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</si>
  <si>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</si>
  <si>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</si>
  <si>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</si>
  <si>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</si>
  <si>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</si>
  <si>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</si>
  <si>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</si>
  <si>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</si>
  <si>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</si>
  <si>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</si>
  <si>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</si>
  <si>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</si>
  <si>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</si>
  <si>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</si>
  <si>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</si>
  <si>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</si>
  <si>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</si>
  <si>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</si>
  <si>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</si>
  <si>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</si>
  <si>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</si>
  <si>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</si>
  <si>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</si>
  <si>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</si>
  <si>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</si>
  <si>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</si>
  <si>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</si>
  <si>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</si>
  <si>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</si>
  <si>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</si>
  <si>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</si>
  <si>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</si>
  <si>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</si>
  <si>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</si>
  <si>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</si>
  <si>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</si>
  <si>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</si>
  <si>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</si>
  <si>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</si>
  <si>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</si>
  <si>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</si>
  <si>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</si>
  <si>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</si>
  <si>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</si>
  <si>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</si>
  <si>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</si>
  <si>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</si>
  <si>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</si>
  <si>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</si>
  <si>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</si>
  <si>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</si>
  <si>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</si>
  <si>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</si>
  <si>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</si>
  <si>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</si>
  <si>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</si>
  <si>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</si>
  <si>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</si>
  <si>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</si>
  <si>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</si>
  <si>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</si>
  <si>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</si>
  <si>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</si>
  <si>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</si>
  <si>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</si>
  <si>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</si>
  <si>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</si>
  <si>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</si>
  <si>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</si>
  <si>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</si>
  <si>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</si>
  <si>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</si>
  <si>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</si>
  <si>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</si>
  <si>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</si>
  <si>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</si>
  <si>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(1)各指標と現状の分析
　管路経年化率は悪化傾向にあり、管路更新率は伸び悩んでいることから、増加する経年化管路とその更新に伴う建設投資の増加が主な課題である。　　　　　　　　　　
(2)課題に対する今後の取組等
　営業収入の大半を占める水道料金収入は、節水機器の普及や節水意識の高まりから減少傾向にあり、宮郷工業団地への企業誘致などから大口需要が高まっているものの、経営環境は依然として厳しい状況にある。
　また、伊勢崎市水道事業経営戦略（伊勢崎市水道事業ビジョン）からも、老朽化した施設等の更新や耐震化が必要であることから、経費節減と経営の効率化による経営基盤の強化を図るとともに、令和2年4月に水道料金を値上げする改定を行い、給水収益の増加による自己資金残高の確保を図っていく。</t>
    <rPh sb="21" eb="23">
      <t>アッカ</t>
    </rPh>
    <rPh sb="119" eb="121">
      <t>スイドウ</t>
    </rPh>
    <rPh sb="129" eb="131">
      <t>キキ</t>
    </rPh>
    <rPh sb="135" eb="137">
      <t>セッスイ</t>
    </rPh>
    <rPh sb="137" eb="139">
      <t>イシキ</t>
    </rPh>
    <rPh sb="140" eb="141">
      <t>タカ</t>
    </rPh>
    <rPh sb="298" eb="299">
      <t>ガツ</t>
    </rPh>
    <rPh sb="316" eb="318">
      <t>キュウスイ</t>
    </rPh>
    <rPh sb="318" eb="320">
      <t>シュウエキ</t>
    </rPh>
    <rPh sb="321" eb="323">
      <t>ゾウカ</t>
    </rPh>
    <rPh sb="326" eb="328">
      <t>ジコ</t>
    </rPh>
    <rPh sb="328" eb="330">
      <t>シキン</t>
    </rPh>
    <rPh sb="330" eb="332">
      <t>ザンダカ</t>
    </rPh>
    <rPh sb="333" eb="335">
      <t>カクホ</t>
    </rPh>
    <rPh sb="336" eb="337">
      <t>ハカ</t>
    </rPh>
    <phoneticPr fontId="4"/>
  </si>
  <si>
    <t>(1)各指標と現状の分析
　①有形固定資産減価償却率及び②管路経年化率は、類似団体平均値と同様に増加傾向にあり、施設の老朽化が進んでいる。
　③管路更新率は、前年より上昇し改善傾向にあるが、類似団体平均値を下回っている状況にある。
有形固定資産減価償却率及び管路経年化率の状況からも、管路等の老朽化施設の更新による建設投資の増加が見込まれている。
(2)課題に対する今後の取組等
　老朽化した施設や管路の更新投資を増やす必要性があるため、伊勢崎市水道事業経営戦略（伊勢崎市水道事業ビジョン）に基づき、令和2年4月に水道料金の値上げ改定を行い自己資金残高の確保を図るとともに、効率的で計画的な更新を進めていきたい。</t>
    <rPh sb="48" eb="50">
      <t>ゾウカ</t>
    </rPh>
    <rPh sb="83" eb="85">
      <t>ジョウショウ</t>
    </rPh>
    <rPh sb="86" eb="88">
      <t>カイゼン</t>
    </rPh>
    <rPh sb="88" eb="90">
      <t>ケイコウ</t>
    </rPh>
    <rPh sb="95" eb="97">
      <t>ルイジ</t>
    </rPh>
    <rPh sb="97" eb="99">
      <t>ダンタイ</t>
    </rPh>
    <rPh sb="99" eb="101">
      <t>ヘイキン</t>
    </rPh>
    <rPh sb="101" eb="102">
      <t>アタイ</t>
    </rPh>
    <rPh sb="103" eb="105">
      <t>シタマワ</t>
    </rPh>
    <rPh sb="109" eb="111">
      <t>ジョウキョウ</t>
    </rPh>
    <rPh sb="136" eb="138">
      <t>ジョウキョウ</t>
    </rPh>
    <rPh sb="142" eb="144">
      <t>カンロ</t>
    </rPh>
    <rPh sb="144" eb="145">
      <t>トウ</t>
    </rPh>
    <rPh sb="146" eb="149">
      <t>ロウキュウカ</t>
    </rPh>
    <rPh sb="149" eb="151">
      <t>シセツ</t>
    </rPh>
    <rPh sb="191" eb="194">
      <t>ロウキュウカ</t>
    </rPh>
    <rPh sb="232" eb="236">
      <t>イセサキシ</t>
    </rPh>
    <rPh sb="236" eb="238">
      <t>スイドウ</t>
    </rPh>
    <rPh sb="238" eb="240">
      <t>ジギョウ</t>
    </rPh>
    <rPh sb="257" eb="259">
      <t>スイドウ</t>
    </rPh>
    <rPh sb="259" eb="261">
      <t>リョウキン</t>
    </rPh>
    <rPh sb="262" eb="264">
      <t>ネア</t>
    </rPh>
    <rPh sb="265" eb="267">
      <t>カイテイ</t>
    </rPh>
    <rPh sb="268" eb="269">
      <t>オコナ</t>
    </rPh>
    <rPh sb="270" eb="272">
      <t>ジコ</t>
    </rPh>
    <rPh sb="272" eb="274">
      <t>シキン</t>
    </rPh>
    <rPh sb="274" eb="276">
      <t>ザンダカ</t>
    </rPh>
    <rPh sb="277" eb="279">
      <t>カクホ</t>
    </rPh>
    <rPh sb="280" eb="281">
      <t>ハカ</t>
    </rPh>
    <rPh sb="287" eb="290">
      <t>コウリツテキ</t>
    </rPh>
    <rPh sb="291" eb="294">
      <t>ケイカクテキ</t>
    </rPh>
    <rPh sb="298" eb="299">
      <t>スス</t>
    </rPh>
    <phoneticPr fontId="4"/>
  </si>
  <si>
    <t>(1)各指標と現状の分析
　①経常収支比率は、類似団体平均値を下回っているが100％を超えて推移しており概ね良好である。
　③流動比率は、建設投資の増加による未払金の増加と現金預金残高の減少により昨年度より減少している。
　④企業債残高対給水収益比率は、類似団体平均値より高いものの、償還額以内の発行額としたことで企業債残高は減少している。
　⑤料金回収率は、類似団体平均値を下回っており、給水収益が減少し費用が増加したことから令和元年度は減少し100％を下回った。
　⑥給水原価は、有収水量が減少し費用が増加したことで増加している。
　⑦施設利用率は、ほぼ横ばいではあるが、類似団体平均値より高く推移しており効率的な施設利用状況にあるといえる。
　⑧有収率は、有収水量が減少したことで減少しており、引き続き漏水調査を実施し不明水の減少と有収率の改善を図っていく必要がある。
(2)課題に対する今後の取組等
　企業債は、今後建設投資の増加が見込まれるが、現状の企業債残高の規模を維持し、住民負担の世代間の公平性を保ち、将来世代に過度な負担が無いようにする。また、建設投資の増加に伴う自己資金残高の減少から、流動比率が低下することが想定されており、今後も健全な経営を堅持していくために、令和2年4月に水道料金を値上げする改定を行い、給水収益の増加と自己資金残高の確保を図っていく。</t>
    <rPh sb="27" eb="30">
      <t>ヘイキンチ</t>
    </rPh>
    <rPh sb="69" eb="71">
      <t>ケンセツ</t>
    </rPh>
    <rPh sb="71" eb="73">
      <t>トウシ</t>
    </rPh>
    <rPh sb="74" eb="76">
      <t>ゾウカ</t>
    </rPh>
    <rPh sb="90" eb="92">
      <t>ザンダカ</t>
    </rPh>
    <rPh sb="148" eb="151">
      <t>ハッコウガク</t>
    </rPh>
    <rPh sb="200" eb="202">
      <t>ゲンショウ</t>
    </rPh>
    <rPh sb="203" eb="205">
      <t>ヒヨウ</t>
    </rPh>
    <rPh sb="206" eb="208">
      <t>ゾウカ</t>
    </rPh>
    <rPh sb="214" eb="216">
      <t>レイワ</t>
    </rPh>
    <rPh sb="216" eb="218">
      <t>ガンネン</t>
    </rPh>
    <rPh sb="218" eb="219">
      <t>ド</t>
    </rPh>
    <rPh sb="228" eb="230">
      <t>シタマワ</t>
    </rPh>
    <rPh sb="236" eb="238">
      <t>キュウスイ</t>
    </rPh>
    <rPh sb="238" eb="240">
      <t>ゲンカ</t>
    </rPh>
    <rPh sb="242" eb="244">
      <t>ユウシュウ</t>
    </rPh>
    <rPh sb="244" eb="246">
      <t>スイリョウ</t>
    </rPh>
    <rPh sb="247" eb="249">
      <t>ゲンショウ</t>
    </rPh>
    <rPh sb="250" eb="252">
      <t>ヒヨウ</t>
    </rPh>
    <rPh sb="253" eb="255">
      <t>ゾウカ</t>
    </rPh>
    <rPh sb="260" eb="262">
      <t>ゾウカ</t>
    </rPh>
    <rPh sb="305" eb="308">
      <t>コウリツテキ</t>
    </rPh>
    <rPh sb="309" eb="311">
      <t>シセツ</t>
    </rPh>
    <rPh sb="311" eb="313">
      <t>リヨウ</t>
    </rPh>
    <rPh sb="313" eb="315">
      <t>ジョウキョウ</t>
    </rPh>
    <rPh sb="343" eb="345">
      <t>ゲンショウ</t>
    </rPh>
    <rPh sb="350" eb="351">
      <t>ヒ</t>
    </rPh>
    <rPh sb="352" eb="353">
      <t>ツヅ</t>
    </rPh>
    <rPh sb="356" eb="358">
      <t>チョウサ</t>
    </rPh>
    <rPh sb="359" eb="361">
      <t>ジッシ</t>
    </rPh>
    <rPh sb="366" eb="368">
      <t>ゲンショウ</t>
    </rPh>
    <rPh sb="369" eb="372">
      <t>ユウシュウリツ</t>
    </rPh>
    <rPh sb="373" eb="375">
      <t>カイゼン</t>
    </rPh>
    <rPh sb="376" eb="377">
      <t>ハカ</t>
    </rPh>
    <rPh sb="381" eb="383">
      <t>ヒツヨウ</t>
    </rPh>
    <rPh sb="452" eb="455">
      <t>コウヘイセイ</t>
    </rPh>
    <rPh sb="470" eb="471">
      <t>ナ</t>
    </rPh>
    <rPh sb="508" eb="510">
      <t>テイカ</t>
    </rPh>
    <rPh sb="523" eb="525">
      <t>コンゴ</t>
    </rPh>
    <rPh sb="542" eb="544">
      <t>レイワ</t>
    </rPh>
    <rPh sb="554" eb="556">
      <t>ネア</t>
    </rPh>
    <rPh sb="570" eb="572">
      <t>ゾウカ</t>
    </rPh>
    <rPh sb="573" eb="575">
      <t>ジコ</t>
    </rPh>
    <rPh sb="575" eb="577">
      <t>シキン</t>
    </rPh>
    <rPh sb="577" eb="579">
      <t>ザンダカ</t>
    </rPh>
    <rPh sb="583" eb="58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</si>
</sst>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0.38</c:v>
                </c:pt>
                <c:pt idx="1">
                  <c:v>0.39</c:v>
                </c:pt>
                <c:pt idx="2">
                  <c:v>0.62</c:v>
                </c:pt>
                <c:pt idx="3">
                  <c:v>0.59</c:v>
                </c:pt>
                <c:pt idx="4">
                  <c:v>0.69</c:v>
                </c:pt>
              </c:numCache>
            </c:numRef>
          </c:val>
          <c:extLst>
            <c:ext xmlns:c16="http://schemas.microsoft.com/office/drawing/2014/chart" uri="{C3380CC4-5D6E-409C-BE32-E72D297353CC}">
              <c16:uniqueId val="{00000000-3D5D-41AA-9A00-14B6610086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3D5D-41AA-9A00-14B6610086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72.63</c:v>
                </c:pt>
                <c:pt idx="1">
                  <c:v>71.44</c:v>
                </c:pt>
                <c:pt idx="2">
                  <c:v>71.73</c:v>
                </c:pt>
                <c:pt idx="3">
                  <c:v>71.77</c:v>
                </c:pt>
                <c:pt idx="4">
                  <c:v>71.5</c:v>
                </c:pt>
              </c:numCache>
            </c:numRef>
          </c:val>
          <c:extLst>
            <c:ext xmlns:c16="http://schemas.microsoft.com/office/drawing/2014/chart" uri="{C3380CC4-5D6E-409C-BE32-E72D297353CC}">
              <c16:uniqueId val="{00000000-C1F7-4F4C-A2C6-8FD9D9C451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C1F7-4F4C-A2C6-8FD9D9C451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88.04</c:v>
                </c:pt>
                <c:pt idx="1">
                  <c:v>89.93</c:v>
                </c:pt>
                <c:pt idx="2">
                  <c:v>90.45</c:v>
                </c:pt>
                <c:pt idx="3">
                  <c:v>89.87</c:v>
                </c:pt>
                <c:pt idx="4">
                  <c:v>89.4</c:v>
                </c:pt>
              </c:numCache>
            </c:numRef>
          </c:val>
          <c:extLst>
            <c:ext xmlns:c16="http://schemas.microsoft.com/office/drawing/2014/chart" uri="{C3380CC4-5D6E-409C-BE32-E72D297353CC}">
              <c16:uniqueId val="{00000000-A98B-459E-8C8D-E488521036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A98B-459E-8C8D-E488521036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106.02</c:v>
                </c:pt>
                <c:pt idx="1">
                  <c:v>109.74</c:v>
                </c:pt>
                <c:pt idx="2">
                  <c:v>111.01</c:v>
                </c:pt>
                <c:pt idx="3">
                  <c:v>109.21</c:v>
                </c:pt>
                <c:pt idx="4">
                  <c:v>108.03</c:v>
                </c:pt>
              </c:numCache>
            </c:numRef>
          </c:val>
          <c:extLst>
            <c:ext xmlns:c16="http://schemas.microsoft.com/office/drawing/2014/chart" uri="{C3380CC4-5D6E-409C-BE32-E72D297353CC}">
              <c16:uniqueId val="{00000000-0E77-4DE0-A7A9-90269C78D3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0E77-4DE0-A7A9-90269C78D3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c:v>
                </c:pt>
                <c:pt idx="1">
                  <c:v>46.97</c:v>
                </c:pt>
                <c:pt idx="2">
                  <c:v>48</c:v>
                </c:pt>
                <c:pt idx="3">
                  <c:v>48.73</c:v>
                </c:pt>
                <c:pt idx="4">
                  <c:v>49.34</c:v>
                </c:pt>
              </c:numCache>
            </c:numRef>
          </c:val>
          <c:extLst>
            <c:ext xmlns:c16="http://schemas.microsoft.com/office/drawing/2014/chart" uri="{C3380CC4-5D6E-409C-BE32-E72D297353CC}">
              <c16:uniqueId val="{00000000-B474-4D02-A748-942D836567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474-4D02-A748-942D836567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9.75</c:v>
                </c:pt>
                <c:pt idx="1">
                  <c:v>17.53</c:v>
                </c:pt>
                <c:pt idx="2">
                  <c:v>19.7</c:v>
                </c:pt>
                <c:pt idx="3">
                  <c:v>20.43</c:v>
                </c:pt>
                <c:pt idx="4">
                  <c:v>20.59</c:v>
                </c:pt>
              </c:numCache>
            </c:numRef>
          </c:val>
          <c:extLst>
            <c:ext xmlns:c16="http://schemas.microsoft.com/office/drawing/2014/chart" uri="{C3380CC4-5D6E-409C-BE32-E72D297353CC}">
              <c16:uniqueId val="{00000000-A756-4E45-AB93-085AB8B10F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A756-4E45-AB93-085AB8B10F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6-404E-A281-F997706A41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D466-404E-A281-F997706A41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151.72</c:v>
                </c:pt>
                <c:pt idx="1">
                  <c:v>220.92</c:v>
                </c:pt>
                <c:pt idx="2">
                  <c:v>218.81</c:v>
                </c:pt>
                <c:pt idx="3">
                  <c:v>204.75</c:v>
                </c:pt>
                <c:pt idx="4">
                  <c:v>184.77</c:v>
                </c:pt>
              </c:numCache>
            </c:numRef>
          </c:val>
          <c:extLst>
            <c:ext xmlns:c16="http://schemas.microsoft.com/office/drawing/2014/chart" uri="{C3380CC4-5D6E-409C-BE32-E72D297353CC}">
              <c16:uniqueId val="{00000000-2AE9-46E0-8A19-925BF0B9E00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2AE9-46E0-8A19-925BF0B9E00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393.5</c:v>
                </c:pt>
                <c:pt idx="1">
                  <c:v>383.22</c:v>
                </c:pt>
                <c:pt idx="2">
                  <c:v>367.91</c:v>
                </c:pt>
                <c:pt idx="3">
                  <c:v>364.6</c:v>
                </c:pt>
                <c:pt idx="4">
                  <c:v>366.29</c:v>
                </c:pt>
              </c:numCache>
            </c:numRef>
          </c:val>
          <c:extLst>
            <c:ext xmlns:c16="http://schemas.microsoft.com/office/drawing/2014/chart" uri="{C3380CC4-5D6E-409C-BE32-E72D297353CC}">
              <c16:uniqueId val="{00000000-04B9-4099-95ED-57C50B2CE5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04B9-4099-95ED-57C50B2CE5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97.98</c:v>
                </c:pt>
                <c:pt idx="1">
                  <c:v>100.55</c:v>
                </c:pt>
                <c:pt idx="2">
                  <c:v>101.05</c:v>
                </c:pt>
                <c:pt idx="3">
                  <c:v>100.15</c:v>
                </c:pt>
                <c:pt idx="4">
                  <c:v>99.3</c:v>
                </c:pt>
              </c:numCache>
            </c:numRef>
          </c:val>
          <c:extLst>
            <c:ext xmlns:c16="http://schemas.microsoft.com/office/drawing/2014/chart" uri="{C3380CC4-5D6E-409C-BE32-E72D297353CC}">
              <c16:uniqueId val="{00000000-1A0F-47F5-A6C7-CA7C8FF969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1A0F-47F5-A6C7-CA7C8FF969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133.97</c:v>
                </c:pt>
                <c:pt idx="1">
                  <c:v>130.75</c:v>
                </c:pt>
                <c:pt idx="2">
                  <c:v>130.1</c:v>
                </c:pt>
                <c:pt idx="3">
                  <c:v>131.49</c:v>
                </c:pt>
                <c:pt idx="4">
                  <c:v>132.82</c:v>
                </c:pt>
              </c:numCache>
            </c:numRef>
          </c:val>
          <c:extLst>
            <c:ext xmlns:c16="http://schemas.microsoft.com/office/drawing/2014/chart" uri="{C3380CC4-5D6E-409C-BE32-E72D297353CC}">
              <c16:uniqueId val="{00000000-13EB-4922-A495-A351E904FE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13EB-4922-A495-A351E904FE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伊勢崎市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213366</v>
      </c>
      <c r="AM8" s="61"/>
      <c r="AN8" s="61"/>
      <c r="AO8" s="61"/>
      <c r="AP8" s="61"/>
      <c r="AQ8" s="61"/>
      <c r="AR8" s="61"/>
      <c r="AS8" s="61"/>
      <c r="AT8" s="52">
        <f>データ!$S$6</f>
        <v>139.44</v>
      </c>
      <c r="AU8" s="53"/>
      <c r="AV8" s="53"/>
      <c r="AW8" s="53"/>
      <c r="AX8" s="53"/>
      <c r="AY8" s="53"/>
      <c r="AZ8" s="53"/>
      <c r="BA8" s="53"/>
      <c r="BB8" s="54">
        <f>データ!$T$6</f>
        <v>1530.16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58.63</v>
      </c>
      <c r="J10" s="53"/>
      <c r="K10" s="53"/>
      <c r="L10" s="53"/>
      <c r="M10" s="53"/>
      <c r="N10" s="53"/>
      <c r="O10" s="64"/>
      <c r="P10" s="54">
        <f>データ!$P$6</f>
        <v>99.8</v>
      </c>
      <c r="Q10" s="54"/>
      <c r="R10" s="54"/>
      <c r="S10" s="54"/>
      <c r="T10" s="54"/>
      <c r="U10" s="54"/>
      <c r="V10" s="54"/>
      <c r="W10" s="61">
        <f>データ!$Q$6</f>
        <v>2475</v>
      </c>
      <c r="X10" s="61"/>
      <c r="Y10" s="61"/>
      <c r="Z10" s="61"/>
      <c r="AA10" s="61"/>
      <c r="AB10" s="61"/>
      <c r="AC10" s="61"/>
      <c r="AD10" s="2"/>
      <c r="AE10" s="2"/>
      <c r="AF10" s="2"/>
      <c r="AG10" s="2"/>
      <c r="AH10" s="4"/>
      <c r="AI10" s="4"/>
      <c r="AJ10" s="4"/>
      <c r="AK10" s="4"/>
      <c r="AL10" s="61">
        <f>データ!$U$6</f>
        <v>212241</v>
      </c>
      <c r="AM10" s="61"/>
      <c r="AN10" s="61"/>
      <c r="AO10" s="61"/>
      <c r="AP10" s="61"/>
      <c r="AQ10" s="61"/>
      <c r="AR10" s="61"/>
      <c r="AS10" s="61"/>
      <c r="AT10" s="52">
        <f>データ!$V$6</f>
        <v>133.66</v>
      </c>
      <c r="AU10" s="53"/>
      <c r="AV10" s="53"/>
      <c r="AW10" s="53"/>
      <c r="AX10" s="53"/>
      <c r="AY10" s="53"/>
      <c r="AZ10" s="53"/>
      <c r="BA10" s="53"/>
      <c r="BB10" s="54">
        <f>データ!$W$6</f>
        <v>1587.92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scl6NqFghM7xjh7nCYKkuw/bDulhSdgpbaO2hCEMEHdHYpBpa42vtQu8CNiTjG7WpE16A/kvy0vhjLoX8HYYg==" saltValue="gCrTRIErDHUVTR1Urufg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102041</v>
      </c>
      <c r="D6" s="34">
        <f t="shared" si="3"/>
        <v>46</v>
      </c>
      <c r="E6" s="34">
        <f t="shared" si="3"/>
        <v>1</v>
      </c>
      <c r="F6" s="34">
        <f t="shared" si="3"/>
        <v>0</v>
      </c>
      <c r="G6" s="34">
        <f t="shared" si="3"/>
        <v>1</v>
      </c>
      <c r="H6" s="34" t="str">
        <f t="shared" si="3"/>
        <v>群馬県　伊勢崎市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58.63</v>
      </c>
      <c r="P6" s="35">
        <f t="shared" si="3"/>
        <v>99.8</v>
      </c>
      <c r="Q6" s="35">
        <f t="shared" si="3"/>
        <v>2475</v>
      </c>
      <c r="R6" s="35">
        <f t="shared" si="3"/>
        <v>213366</v>
      </c>
      <c r="S6" s="35">
        <f t="shared" si="3"/>
        <v>139.44</v>
      </c>
      <c r="T6" s="35">
        <f t="shared" si="3"/>
        <v>1530.16</v>
      </c>
      <c r="U6" s="35">
        <f t="shared" si="3"/>
        <v>212241</v>
      </c>
      <c r="V6" s="35">
        <f t="shared" si="3"/>
        <v>133.66</v>
      </c>
      <c r="W6" s="35">
        <f t="shared" si="3"/>
        <v>1587.92</v>
      </c>
      <c r="X6" s="36">
        <f>IF(X7="",NA(),X7)</f>
        <v>106.02</v>
      </c>
      <c r="Y6" s="36">
        <f t="shared" ref="Y6:AG6" si="4">IF(Y7="",NA(),Y7)</f>
        <v>109.74</v>
      </c>
      <c r="Z6" s="36">
        <f t="shared" si="4"/>
        <v>111.01</v>
      </c>
      <c r="AA6" s="36">
        <f t="shared" si="4"/>
        <v>109.21</v>
      </c>
      <c r="AB6" s="36">
        <f t="shared" si="4"/>
        <v>108.03</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151.72</v>
      </c>
      <c r="AU6" s="36">
        <f t="shared" ref="AU6:BC6" si="6">IF(AU7="",NA(),AU7)</f>
        <v>220.92</v>
      </c>
      <c r="AV6" s="36">
        <f t="shared" si="6"/>
        <v>218.81</v>
      </c>
      <c r="AW6" s="36">
        <f t="shared" si="6"/>
        <v>204.75</v>
      </c>
      <c r="AX6" s="36">
        <f t="shared" si="6"/>
        <v>184.77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393.5</v>
      </c>
      <c r="BF6" s="36">
        <f t="shared" ref="BF6:BN6" si="7">IF(BF7="",NA(),BF7)</f>
        <v>383.22</v>
      </c>
      <c r="BG6" s="36">
        <f t="shared" si="7"/>
        <v>367.91</v>
      </c>
      <c r="BH6" s="36">
        <f t="shared" si="7"/>
        <v>364.6</v>
      </c>
      <c r="BI6" s="36">
        <f t="shared" si="7"/>
        <v>366.29</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97.98</v>
      </c>
      <c r="BQ6" s="36">
        <f t="shared" ref="BQ6:BY6" si="8">IF(BQ7="",NA(),BQ7)</f>
        <v>100.55</v>
      </c>
      <c r="BR6" s="36">
        <f t="shared" si="8"/>
        <v>101.05</v>
      </c>
      <c r="BS6" s="36">
        <f t="shared" si="8"/>
        <v>100.15</v>
      </c>
      <c r="BT6" s="36">
        <f t="shared" si="8"/>
        <v>99.3</v>
      </c>
      <c r="BU6" s="36">
        <f t="shared" si="8"/>
        <v>106.4</v>
      </c>
      <c r="BV6" s="36">
        <f t="shared" si="8"/>
        <v>107.61</v>
      </c>
      <c r="BW6" s="36">
        <f t="shared" si="8"/>
        <v>106.02</v>
      </c>
      <c r="BX6" s="36">
        <f t="shared" si="8"/>
        <v>104.84</v>
      </c>
      <c r="BY6" s="36">
        <f t="shared" si="8"/>
        <v>106.11</v>
      </c>
      <c r="BZ6" s="35" t="str">
        <f>IF(BZ7="","",IF(BZ7="-","【-】","【"&amp;SUBSTITUTE(TEXT(BZ7,"#,##0.00"),"-","△")&amp;"】"))</f>
        <v>【103.24】</v>
      </c>
      <c r="CA6" s="36">
        <f>IF(CA7="",NA(),CA7)</f>
        <v>133.97</v>
      </c>
      <c r="CB6" s="36">
        <f t="shared" ref="CB6:CJ6" si="9">IF(CB7="",NA(),CB7)</f>
        <v>130.75</v>
      </c>
      <c r="CC6" s="36">
        <f t="shared" si="9"/>
        <v>130.1</v>
      </c>
      <c r="CD6" s="36">
        <f t="shared" si="9"/>
        <v>131.49</v>
      </c>
      <c r="CE6" s="36">
        <f t="shared" si="9"/>
        <v>132.82</v>
      </c>
      <c r="CF6" s="36">
        <f t="shared" si="9"/>
        <v>156.29</v>
      </c>
      <c r="CG6" s="36">
        <f t="shared" si="9"/>
        <v>155.69</v>
      </c>
      <c r="CH6" s="36">
        <f t="shared" si="9"/>
        <v>158.6</v>
      </c>
      <c r="CI6" s="36">
        <f t="shared" si="9"/>
        <v>161.82</v>
      </c>
      <c r="CJ6" s="36">
        <f t="shared" si="9"/>
        <v>161.03</v>
      </c>
      <c r="CK6" s="35" t="str">
        <f>IF(CK7="","",IF(CK7="-","【-】","【"&amp;SUBSTITUTE(TEXT(CK7,"#,##0.00"),"-","△")&amp;"】"))</f>
        <v>【168.38】</v>
      </c>
      <c r="CL6" s="36">
        <f>IF(CL7="",NA(),CL7)</f>
        <v>72.63</v>
      </c>
      <c r="CM6" s="36">
        <f t="shared" ref="CM6:CU6" si="10">IF(CM7="",NA(),CM7)</f>
        <v>71.44</v>
      </c>
      <c r="CN6" s="36">
        <f t="shared" si="10"/>
        <v>71.73</v>
      </c>
      <c r="CO6" s="36">
        <f t="shared" si="10"/>
        <v>71.77</v>
      </c>
      <c r="CP6" s="36">
        <f t="shared" si="10"/>
        <v>71.5</v>
      </c>
      <c r="CQ6" s="36">
        <f t="shared" si="10"/>
        <v>62.34</v>
      </c>
      <c r="CR6" s="36">
        <f t="shared" si="10"/>
        <v>62.46</v>
      </c>
      <c r="CS6" s="36">
        <f t="shared" si="10"/>
        <v>62.88</v>
      </c>
      <c r="CT6" s="36">
        <f t="shared" si="10"/>
        <v>62.32</v>
      </c>
      <c r="CU6" s="36">
        <f t="shared" si="10"/>
        <v>61.71</v>
      </c>
      <c r="CV6" s="35" t="str">
        <f>IF(CV7="","",IF(CV7="-","【-】","【"&amp;SUBSTITUTE(TEXT(CV7,"#,##0.00"),"-","△")&amp;"】"))</f>
        <v>【60.00】</v>
      </c>
      <c r="CW6" s="36">
        <f>IF(CW7="",NA(),CW7)</f>
        <v>88.04</v>
      </c>
      <c r="CX6" s="36">
        <f t="shared" ref="CX6:DF6" si="11">IF(CX7="",NA(),CX7)</f>
        <v>89.93</v>
      </c>
      <c r="CY6" s="36">
        <f t="shared" si="11"/>
        <v>90.45</v>
      </c>
      <c r="CZ6" s="36">
        <f t="shared" si="11"/>
        <v>89.87</v>
      </c>
      <c r="DA6" s="36">
        <f t="shared" si="11"/>
        <v>89.4</v>
      </c>
      <c r="DB6" s="36">
        <f t="shared" si="11"/>
        <v>90.15</v>
      </c>
      <c r="DC6" s="36">
        <f t="shared" si="11"/>
        <v>90.62</v>
      </c>
      <c r="DD6" s="36">
        <f t="shared" si="11"/>
        <v>90.13</v>
      </c>
      <c r="DE6" s="36">
        <f t="shared" si="11"/>
        <v>90.19</v>
      </c>
      <c r="DF6" s="36">
        <f t="shared" si="11"/>
        <v>90.03</v>
      </c>
      <c r="DG6" s="35" t="str">
        <f>IF(DG7="","",IF(DG7="-","【-】","【"&amp;SUBSTITUTE(TEXT(DG7,"#,##0.00"),"-","△")&amp;"】"))</f>
        <v>【89.80】</v>
      </c>
      <c r="DH6" s="36">
        <f>IF(DH7="",NA(),DH7)</f>
        <v>46</v>
      </c>
      <c r="DI6" s="36">
        <f t="shared" ref="DI6:DQ6" si="12">IF(DI7="",NA(),DI7)</f>
        <v>46.97</v>
      </c>
      <c r="DJ6" s="36">
        <f t="shared" si="12"/>
        <v>48</v>
      </c>
      <c r="DK6" s="36">
        <f t="shared" si="12"/>
        <v>48.73</v>
      </c>
      <c r="DL6" s="36">
        <f t="shared" si="12"/>
        <v>49.34</v>
      </c>
      <c r="DM6" s="36">
        <f t="shared" si="12"/>
        <v>47.37</v>
      </c>
      <c r="DN6" s="36">
        <f t="shared" si="12"/>
        <v>48.01</v>
      </c>
      <c r="DO6" s="36">
        <f t="shared" si="12"/>
        <v>48.01</v>
      </c>
      <c r="DP6" s="36">
        <f t="shared" si="12"/>
        <v>48.86</v>
      </c>
      <c r="DQ6" s="36">
        <f t="shared" si="12"/>
        <v>49.6</v>
      </c>
      <c r="DR6" s="35" t="str">
        <f>IF(DR7="","",IF(DR7="-","【-】","【"&amp;SUBSTITUTE(TEXT(DR7,"#,##0.00"),"-","△")&amp;"】"))</f>
        <v>【49.59】</v>
      </c>
      <c r="DS6" s="36">
        <f>IF(DS7="",NA(),DS7)</f>
        <v>9.75</v>
      </c>
      <c r="DT6" s="36">
        <f t="shared" ref="DT6:EB6" si="13">IF(DT7="",NA(),DT7)</f>
        <v>17.53</v>
      </c>
      <c r="DU6" s="36">
        <f t="shared" si="13"/>
        <v>19.7</v>
      </c>
      <c r="DV6" s="36">
        <f t="shared" si="13"/>
        <v>20.43</v>
      </c>
      <c r="DW6" s="36">
        <f t="shared" si="13"/>
        <v>20.59</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0.38</v>
      </c>
      <c r="EE6" s="36">
        <f t="shared" ref="EE6:EM6" si="14">IF(EE7="",NA(),EE7)</f>
        <v>0.39</v>
      </c>
      <c r="EF6" s="36">
        <f t="shared" si="14"/>
        <v>0.62</v>
      </c>
      <c r="EG6" s="36">
        <f t="shared" si="14"/>
        <v>0.59</v>
      </c>
      <c r="EH6" s="36">
        <f t="shared" si="14"/>
        <v>0.69</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102041</v>
      </c>
      <c r="D7" s="38">
        <v>46</v>
      </c>
      <c r="E7" s="38">
        <v>1</v>
      </c>
      <c r="F7" s="38">
        <v>0</v>
      </c>
      <c r="G7" s="38">
        <v>1</v>
      </c>
      <c r="H7" s="38" t="s">
        <v>93</v>
      </c>
      <c r="I7" s="38" t="s">
        <v>94</v>
      </c>
      <c r="J7" s="38" t="s">
        <v>95</v>
      </c>
      <c r="K7" s="38" t="s">
        <v>96</v>
      </c>
      <c r="L7" s="38" t="s">
        <v>97</v>
      </c>
      <c r="M7" s="38" t="s">
        <v>98</v>
      </c>
      <c r="N7" s="39" t="s">
        <v>99</v>
      </c>
      <c r="O7" s="39">
        <v>58.63</v>
      </c>
      <c r="P7" s="39">
        <v>99.8</v>
      </c>
      <c r="Q7" s="39">
        <v>2475</v>
      </c>
      <c r="R7" s="39">
        <v>213366</v>
      </c>
      <c r="S7" s="39">
        <v>139.44</v>
      </c>
      <c r="T7" s="39">
        <v>1530.16</v>
      </c>
      <c r="U7" s="39">
        <v>212241</v>
      </c>
      <c r="V7" s="39">
        <v>133.66</v>
      </c>
      <c r="W7" s="39">
        <v>1587.92</v>
      </c>
      <c r="X7" s="39">
        <v>106.02</v>
      </c>
      <c r="Y7" s="39">
        <v>109.74</v>
      </c>
      <c r="Z7" s="39">
        <v>111.01</v>
      </c>
      <c r="AA7" s="39">
        <v>109.21</v>
      </c>
      <c r="AB7" s="39">
        <v>108.03</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151.72</v>
      </c>
      <c r="AU7" s="39">
        <v>220.92</v>
      </c>
      <c r="AV7" s="39">
        <v>218.81</v>
      </c>
      <c r="AW7" s="39">
        <v>204.75</v>
      </c>
      <c r="AX7" s="39">
        <v>184.77</v>
      </c>
      <c r="AY7" s="39">
        <v>299.44</v>
      </c>
      <c r="AZ7" s="39">
        <v>311.99</v>
      </c>
      <c r="BA7" s="39">
        <v>307.83</v>
      </c>
      <c r="BB7" s="39">
        <v>318.89</v>
      </c>
      <c r="BC7" s="39">
        <v>309.10000000000002</v>
      </c>
      <c r="BD7" s="39">
        <v>264.97000000000003</v>
      </c>
      <c r="BE7" s="39">
        <v>393.5</v>
      </c>
      <c r="BF7" s="39">
        <v>383.22</v>
      </c>
      <c r="BG7" s="39">
        <v>367.91</v>
      </c>
      <c r="BH7" s="39">
        <v>364.6</v>
      </c>
      <c r="BI7" s="39">
        <v>366.29</v>
      </c>
      <c r="BJ7" s="39">
        <v>298.08999999999997</v>
      </c>
      <c r="BK7" s="39">
        <v>291.77999999999997</v>
      </c>
      <c r="BL7" s="39">
        <v>295.44</v>
      </c>
      <c r="BM7" s="39">
        <v>290.07</v>
      </c>
      <c r="BN7" s="39">
        <v>290.42</v>
      </c>
      <c r="BO7" s="39">
        <v>266.61</v>
      </c>
      <c r="BP7" s="39">
        <v>97.98</v>
      </c>
      <c r="BQ7" s="39">
        <v>100.55</v>
      </c>
      <c r="BR7" s="39">
        <v>101.05</v>
      </c>
      <c r="BS7" s="39">
        <v>100.15</v>
      </c>
      <c r="BT7" s="39">
        <v>99.3</v>
      </c>
      <c r="BU7" s="39">
        <v>106.4</v>
      </c>
      <c r="BV7" s="39">
        <v>107.61</v>
      </c>
      <c r="BW7" s="39">
        <v>106.02</v>
      </c>
      <c r="BX7" s="39">
        <v>104.84</v>
      </c>
      <c r="BY7" s="39">
        <v>106.11</v>
      </c>
      <c r="BZ7" s="39">
        <v>103.24</v>
      </c>
      <c r="CA7" s="39">
        <v>133.97</v>
      </c>
      <c r="CB7" s="39">
        <v>130.75</v>
      </c>
      <c r="CC7" s="39">
        <v>130.1</v>
      </c>
      <c r="CD7" s="39">
        <v>131.49</v>
      </c>
      <c r="CE7" s="39">
        <v>132.82</v>
      </c>
      <c r="CF7" s="39">
        <v>156.29</v>
      </c>
      <c r="CG7" s="39">
        <v>155.69</v>
      </c>
      <c r="CH7" s="39">
        <v>158.6</v>
      </c>
      <c r="CI7" s="39">
        <v>161.82</v>
      </c>
      <c r="CJ7" s="39">
        <v>161.03</v>
      </c>
      <c r="CK7" s="39">
        <v>168.38</v>
      </c>
      <c r="CL7" s="39">
        <v>72.63</v>
      </c>
      <c r="CM7" s="39">
        <v>71.44</v>
      </c>
      <c r="CN7" s="39">
        <v>71.73</v>
      </c>
      <c r="CO7" s="39">
        <v>71.77</v>
      </c>
      <c r="CP7" s="39">
        <v>71.5</v>
      </c>
      <c r="CQ7" s="39">
        <v>62.34</v>
      </c>
      <c r="CR7" s="39">
        <v>62.46</v>
      </c>
      <c r="CS7" s="39">
        <v>62.88</v>
      </c>
      <c r="CT7" s="39">
        <v>62.32</v>
      </c>
      <c r="CU7" s="39">
        <v>61.71</v>
      </c>
      <c r="CV7" s="39">
        <v>60</v>
      </c>
      <c r="CW7" s="39">
        <v>88.04</v>
      </c>
      <c r="CX7" s="39">
        <v>89.93</v>
      </c>
      <c r="CY7" s="39">
        <v>90.45</v>
      </c>
      <c r="CZ7" s="39">
        <v>89.87</v>
      </c>
      <c r="DA7" s="39">
        <v>89.4</v>
      </c>
      <c r="DB7" s="39">
        <v>90.15</v>
      </c>
      <c r="DC7" s="39">
        <v>90.62</v>
      </c>
      <c r="DD7" s="39">
        <v>90.13</v>
      </c>
      <c r="DE7" s="39">
        <v>90.19</v>
      </c>
      <c r="DF7" s="39">
        <v>90.03</v>
      </c>
      <c r="DG7" s="39">
        <v>89.8</v>
      </c>
      <c r="DH7" s="39">
        <v>46</v>
      </c>
      <c r="DI7" s="39">
        <v>46.97</v>
      </c>
      <c r="DJ7" s="39">
        <v>48</v>
      </c>
      <c r="DK7" s="39">
        <v>48.73</v>
      </c>
      <c r="DL7" s="39">
        <v>49.34</v>
      </c>
      <c r="DM7" s="39">
        <v>47.37</v>
      </c>
      <c r="DN7" s="39">
        <v>48.01</v>
      </c>
      <c r="DO7" s="39">
        <v>48.01</v>
      </c>
      <c r="DP7" s="39">
        <v>48.86</v>
      </c>
      <c r="DQ7" s="39">
        <v>49.6</v>
      </c>
      <c r="DR7" s="39">
        <v>49.59</v>
      </c>
      <c r="DS7" s="39">
        <v>9.75</v>
      </c>
      <c r="DT7" s="39">
        <v>17.53</v>
      </c>
      <c r="DU7" s="39">
        <v>19.7</v>
      </c>
      <c r="DV7" s="39">
        <v>20.43</v>
      </c>
      <c r="DW7" s="39">
        <v>20.59</v>
      </c>
      <c r="DX7" s="39">
        <v>14.27</v>
      </c>
      <c r="DY7" s="39">
        <v>16.170000000000002</v>
      </c>
      <c r="DZ7" s="39">
        <v>16.600000000000001</v>
      </c>
      <c r="EA7" s="39">
        <v>18.510000000000002</v>
      </c>
      <c r="EB7" s="39">
        <v>20.49</v>
      </c>
      <c r="EC7" s="39">
        <v>19.440000000000001</v>
      </c>
      <c r="ED7" s="39">
        <v>0.38</v>
      </c>
      <c r="EE7" s="39">
        <v>0.39</v>
      </c>
      <c r="EF7" s="39">
        <v>0.62</v>
      </c>
      <c r="EG7" s="39">
        <v>0.59</v>
      </c>
      <c r="EH7" s="39">
        <v>0.69</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2021-02-09T05:17:46Z</cp:lastPrinted>
  <dcterms:created xsi:type="dcterms:W3CDTF">2020-12-04T02:05:23Z</dcterms:created>
  <dcterms:modified xsi:type="dcterms:W3CDTF">2021-02-09T05:17:48Z</dcterms:modified>
  <cp:category/>
</cp:coreProperties>
</file>