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0 中之条町○□■△\"/>
    </mc:Choice>
  </mc:AlternateContent>
  <workbookProtection workbookAlgorithmName="SHA-512" workbookHashValue="yKh5yoN1T8qH288RArPRm/74LsQDR6MnPJ+6hm6gie8jWgj87oZCCN4gqD3vzvO+4lgCSjAkCeClIei4KdXRzQ==" workbookSaltValue="PUdH7JFv/whyaKBT5aeRd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<sst xmlns="http://schemas.openxmlformats.org/spreadsheetml/2006/main" count="239" uniqueCount="114">
  <si>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</si>
  <si>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</si>
  <si>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</si>
  <si>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</si>
  <si>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</si>
  <si>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</si>
  <si>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</si>
  <si>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</si>
  <si>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</si>
  <si>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</si>
  <si>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</si>
  <si>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</si>
  <si>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</si>
  <si>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</si>
  <si>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</si>
  <si>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</si>
  <si>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</si>
  <si>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</si>
  <si>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</si>
  <si>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</si>
  <si>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</si>
  <si>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</si>
  <si>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</si>
  <si>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</si>
  <si>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</si>
  <si>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</si>
  <si>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</si>
  <si>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</si>
  <si>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</si>
  <si>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</si>
  <si>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</si>
  <si>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</si>
  <si>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</si>
  <si>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</si>
  <si>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</si>
  <si>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</si>
  <si>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</si>
  <si>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</si>
  <si>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</si>
  <si>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</si>
  <si>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</si>
  <si>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</si>
  <si>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</si>
  <si>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</si>
  <si>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</si>
  <si>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</si>
  <si>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</si>
  <si>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</si>
  <si>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</si>
  <si>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</si>
  <si>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</si>
  <si>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</si>
  <si>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</si>
  <si>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</si>
  <si>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</si>
  <si>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</si>
  <si>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</si>
  <si>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</si>
  <si>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</si>
  <si>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</si>
  <si>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</si>
  <si>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</si>
  <si>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</si>
  <si>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</si>
  <si>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</si>
  <si>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</si>
  <si>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</si>
  <si>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</si>
  <si>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</si>
  <si>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</si>
  <si>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</si>
  <si>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</si>
  <si>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</si>
  <si>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</si>
  <si>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</si>
  <si>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</si>
  <si>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</si>
  <si>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</si>
  <si>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</si>
  <si>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</si>
  <si>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</si>
  <si>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</si>
  <si>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</si>
  <si>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</si>
  <si>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</si>
  <si>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</si>
  <si>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</si>
  <si>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</si>
  <si>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</si>
  <si>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</si>
  <si>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</si>
  <si>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</si>
  <si>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</si>
  <si>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</si>
  <si>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</si>
  <si>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</si>
  <si>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</si>
  <si>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</si>
  <si>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</si>
  <si>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</si>
  <si>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</si>
  <si>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</si>
  <si>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</si>
  <si>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</si>
  <si>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</si>
  <si>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</si>
  <si>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</si>
  <si>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</si>
  <si>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</si>
  <si>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</si>
  <si>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</si>
  <si>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１００％以上の収支の年度はあるが、一般会計からの繰入金に依存している状況。
　平成２７年度からは、一般会計からの繰入金を抑え繰越金を減らしたので減少している。
④企業債残高対事業規模比率
　企業債の償還金は１００％一般会計からの繰入金に依存している状況。
⑤経費回収率
　使用料で回収すべき経費を賄えていない状況。
⑥汚水処理原価
　有収水量が減少しているので増加傾向にある。
　汚泥処分量により若干の差が出ているがほぼ横ばいとなっている。
⑦施設利用率
　処理人口が減少しているので減少傾向にある。
⑧水洗化率
　水洗便所の整備が進み１００％の値である。
現状・課題のコメント
　水洗化率は１００％の値ではあるが、処理人口の減少等により使用料の増加は見込まれないので一般会計からの繰入金に依存している状況
　維持管理費等の効率化を図りつつ使用料の改定を視野に入れ経営改善していく必要がある。</t>
    <phoneticPr fontId="4"/>
  </si>
  <si>
    <t>　平成７年度から事業を開始し、平成３０年度で２４年が経過した。
　浄化槽本体の修繕は何基か行ったが、布設替えを行う必要がある状況ではない。
　今後、老朽化が進めば計画的に布設替えを行っていく必要がある。</t>
    <phoneticPr fontId="4"/>
  </si>
  <si>
    <t>　維持管理費等の効率化を図りつつ使用料の改定を視野に入れ経営改善していく必要がある。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</si>
</sst>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7F-403E-9134-D1DC3836B8C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67F-403E-9134-D1DC3836B8C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45.95</c:v>
                </c:pt>
                <c:pt idx="1">
                  <c:v>45.95</c:v>
                </c:pt>
                <c:pt idx="2">
                  <c:v>45.95</c:v>
                </c:pt>
                <c:pt idx="3">
                  <c:v>40.54</c:v>
                </c:pt>
                <c:pt idx="4">
                  <c:v>40.54</c:v>
                </c:pt>
              </c:numCache>
            </c:numRef>
          </c:val>
          <c:extLst>
            <c:ext xmlns:c16="http://schemas.microsoft.com/office/drawing/2014/chart" uri="{C3380CC4-5D6E-409C-BE32-E72D297353CC}">
              <c16:uniqueId val="{00000000-F41C-4D90-9242-785515EF58F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F41C-4D90-9242-785515EF58F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C7F-444B-B182-1387125B996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7C7F-444B-B182-1387125B996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102.17</c:v>
                </c:pt>
                <c:pt idx="1">
                  <c:v>64.38</c:v>
                </c:pt>
                <c:pt idx="2">
                  <c:v>67.290000000000006</c:v>
                </c:pt>
                <c:pt idx="3">
                  <c:v>84.6</c:v>
                </c:pt>
                <c:pt idx="4">
                  <c:v>87.78</c:v>
                </c:pt>
              </c:numCache>
            </c:numRef>
          </c:val>
          <c:extLst>
            <c:ext xmlns:c16="http://schemas.microsoft.com/office/drawing/2014/chart" uri="{C3380CC4-5D6E-409C-BE32-E72D297353CC}">
              <c16:uniqueId val="{00000000-22C6-4B56-A21F-A4E317C7C76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C6-4B56-A21F-A4E317C7C76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E9-402B-9522-8B67BAD52BA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E9-402B-9522-8B67BAD52BA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C0-475E-809A-67E9FCF547C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C0-475E-809A-67E9FCF547C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C2-4C62-8344-E6ADA92391E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C2-4C62-8344-E6ADA92391E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E7-49C4-8525-4D8BFDC0A05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E7-49C4-8525-4D8BFDC0A05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formatCode="#,##0.00;&quot;△&quot;#,##0.00;&quot;-&quot;">
                  <c:v>53.66</c:v>
                </c:pt>
              </c:numCache>
            </c:numRef>
          </c:val>
          <c:extLst>
            <c:ext xmlns:c16="http://schemas.microsoft.com/office/drawing/2014/chart" uri="{C3380CC4-5D6E-409C-BE32-E72D297353CC}">
              <c16:uniqueId val="{00000000-DFDB-4374-A2BB-1692135823A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DFDB-4374-A2BB-1692135823A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67.900000000000006</c:v>
                </c:pt>
                <c:pt idx="1">
                  <c:v>51.18</c:v>
                </c:pt>
                <c:pt idx="2">
                  <c:v>56.12</c:v>
                </c:pt>
                <c:pt idx="3">
                  <c:v>52.86</c:v>
                </c:pt>
                <c:pt idx="4">
                  <c:v>50.58</c:v>
                </c:pt>
              </c:numCache>
            </c:numRef>
          </c:val>
          <c:extLst>
            <c:ext xmlns:c16="http://schemas.microsoft.com/office/drawing/2014/chart" uri="{C3380CC4-5D6E-409C-BE32-E72D297353CC}">
              <c16:uniqueId val="{00000000-97A2-4372-A9E6-4AE6777B817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97A2-4372-A9E6-4AE6777B817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176.9</c:v>
                </c:pt>
                <c:pt idx="1">
                  <c:v>236.52</c:v>
                </c:pt>
                <c:pt idx="2">
                  <c:v>218.56</c:v>
                </c:pt>
                <c:pt idx="3">
                  <c:v>233.08</c:v>
                </c:pt>
                <c:pt idx="4">
                  <c:v>245.33</c:v>
                </c:pt>
              </c:numCache>
            </c:numRef>
          </c:val>
          <c:extLst>
            <c:ext xmlns:c16="http://schemas.microsoft.com/office/drawing/2014/chart" uri="{C3380CC4-5D6E-409C-BE32-E72D297353CC}">
              <c16:uniqueId val="{00000000-ECFD-4D14-B167-8001CDB43E8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ECFD-4D14-B167-8001CDB43E8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中之条町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tr">
        <f>データ!$M$6</f>
        <v>非設置</v>
      </c>
      <c r="AE8" s="49"/>
      <c r="AF8" s="49"/>
      <c r="AG8" s="49"/>
      <c r="AH8" s="49"/>
      <c r="AI8" s="49"/>
      <c r="AJ8" s="49"/>
      <c r="AK8" s="3"/>
      <c r="AL8" s="50">
        <f>データ!S6</f>
        <v>16162</v>
      </c>
      <c r="AM8" s="50"/>
      <c r="AN8" s="50"/>
      <c r="AO8" s="50"/>
      <c r="AP8" s="50"/>
      <c r="AQ8" s="50"/>
      <c r="AR8" s="50"/>
      <c r="AS8" s="50"/>
      <c r="AT8" s="45">
        <f>データ!T6</f>
        <v>439.28</v>
      </c>
      <c r="AU8" s="45"/>
      <c r="AV8" s="45"/>
      <c r="AW8" s="45"/>
      <c r="AX8" s="45"/>
      <c r="AY8" s="45"/>
      <c r="AZ8" s="45"/>
      <c r="BA8" s="45"/>
      <c r="BB8" s="45">
        <f>データ!U6</f>
        <v>36.79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0.42</v>
      </c>
      <c r="Q10" s="45"/>
      <c r="R10" s="45"/>
      <c r="S10" s="45"/>
      <c r="T10" s="45"/>
      <c r="U10" s="45"/>
      <c r="V10" s="45"/>
      <c r="W10" s="45">
        <f>データ!Q6</f>
        <v>100</v>
      </c>
      <c r="X10" s="45"/>
      <c r="Y10" s="45"/>
      <c r="Z10" s="45"/>
      <c r="AA10" s="45"/>
      <c r="AB10" s="45"/>
      <c r="AC10" s="45"/>
      <c r="AD10" s="50">
        <f>データ!R6</f>
        <v>2160</v>
      </c>
      <c r="AE10" s="50"/>
      <c r="AF10" s="50"/>
      <c r="AG10" s="50"/>
      <c r="AH10" s="50"/>
      <c r="AI10" s="50"/>
      <c r="AJ10" s="50"/>
      <c r="AK10" s="2"/>
      <c r="AL10" s="50">
        <f>データ!V6</f>
        <v>67</v>
      </c>
      <c r="AM10" s="50"/>
      <c r="AN10" s="50"/>
      <c r="AO10" s="50"/>
      <c r="AP10" s="50"/>
      <c r="AQ10" s="50"/>
      <c r="AR10" s="50"/>
      <c r="AS10" s="50"/>
      <c r="AT10" s="45">
        <f>データ!W6</f>
        <v>0.01</v>
      </c>
      <c r="AU10" s="45"/>
      <c r="AV10" s="45"/>
      <c r="AW10" s="45"/>
      <c r="AX10" s="45"/>
      <c r="AY10" s="45"/>
      <c r="AZ10" s="45"/>
      <c r="BA10" s="45"/>
      <c r="BB10" s="45">
        <f>データ!X6</f>
        <v>6700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44</v>
      </c>
      <c r="N86" s="26" t="s">
        <v>44</v>
      </c>
      <c r="O86" s="26" t="str">
        <f>データ!EO6</f>
        <v>【-】</v>
      </c>
    </row>
  </sheetData>
  <sheetProtection algorithmName="SHA-512" hashValue="vbLEg1L1xDYTgX7zmShe4SSpTn9Z2fnYP6GFXBJe/iLN4tANvvxWXiz/AnuZwPe+FY3hRM876BuXHrDr01kV9w==" saltValue="e8tORqiTGl4r6grXa1mf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104213</v>
      </c>
      <c r="D6" s="33">
        <f t="shared" si="3"/>
        <v>47</v>
      </c>
      <c r="E6" s="33">
        <f t="shared" si="3"/>
        <v>18</v>
      </c>
      <c r="F6" s="33">
        <f t="shared" si="3"/>
        <v>1</v>
      </c>
      <c r="G6" s="33">
        <f t="shared" si="3"/>
        <v>0</v>
      </c>
      <c r="H6" s="33" t="str">
        <f t="shared" si="3"/>
        <v>群馬県　中之条町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0.42</v>
      </c>
      <c r="Q6" s="34">
        <f t="shared" si="3"/>
        <v>100</v>
      </c>
      <c r="R6" s="34">
        <f t="shared" si="3"/>
        <v>2160</v>
      </c>
      <c r="S6" s="34">
        <f t="shared" si="3"/>
        <v>16162</v>
      </c>
      <c r="T6" s="34">
        <f t="shared" si="3"/>
        <v>439.28</v>
      </c>
      <c r="U6" s="34">
        <f t="shared" si="3"/>
        <v>36.79</v>
      </c>
      <c r="V6" s="34">
        <f t="shared" si="3"/>
        <v>67</v>
      </c>
      <c r="W6" s="34">
        <f t="shared" si="3"/>
        <v>0.01</v>
      </c>
      <c r="X6" s="34">
        <f t="shared" si="3"/>
        <v>6700</v>
      </c>
      <c r="Y6" s="35">
        <f>IF(Y7="",NA(),Y7)</f>
        <v>102.17</v>
      </c>
      <c r="Z6" s="35">
        <f t="shared" ref="Z6:AH6" si="4">IF(Z7="",NA(),Z7)</f>
        <v>64.38</v>
      </c>
      <c r="AA6" s="35">
        <f t="shared" si="4"/>
        <v>67.290000000000006</v>
      </c>
      <c r="AB6" s="35">
        <f t="shared" si="4"/>
        <v>84.6</v>
      </c>
      <c r="AC6" s="35">
        <f t="shared" si="4"/>
        <v>87.78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53.66</v>
      </c>
      <c r="BK6" s="35">
        <f t="shared" si="7"/>
        <v>701.33</v>
      </c>
      <c r="BL6" s="35">
        <f t="shared" si="7"/>
        <v>663.76</v>
      </c>
      <c r="BM6" s="35">
        <f t="shared" si="7"/>
        <v>566.35</v>
      </c>
      <c r="BN6" s="35">
        <f t="shared" si="7"/>
        <v>888.8</v>
      </c>
      <c r="BO6" s="35">
        <f t="shared" si="7"/>
        <v>855.65</v>
      </c>
      <c r="BP6" s="34" t="str">
        <f>IF(BP7="","",IF(BP7="-","【-】","【"&amp;SUBSTITUTE(TEXT(BP7,"#,##0.00"),"-","△")&amp;"】"))</f>
        <v>【860.68】</v>
      </c>
      <c r="BQ6" s="35">
        <f>IF(BQ7="",NA(),BQ7)</f>
        <v>67.900000000000006</v>
      </c>
      <c r="BR6" s="35">
        <f t="shared" ref="BR6:BZ6" si="8">IF(BR7="",NA(),BR7)</f>
        <v>51.18</v>
      </c>
      <c r="BS6" s="35">
        <f t="shared" si="8"/>
        <v>56.12</v>
      </c>
      <c r="BT6" s="35">
        <f t="shared" si="8"/>
        <v>52.86</v>
      </c>
      <c r="BU6" s="35">
        <f t="shared" si="8"/>
        <v>50.58</v>
      </c>
      <c r="BV6" s="35">
        <f t="shared" si="8"/>
        <v>53.48</v>
      </c>
      <c r="BW6" s="35">
        <f t="shared" si="8"/>
        <v>53.76</v>
      </c>
      <c r="BX6" s="35">
        <f t="shared" si="8"/>
        <v>52.27</v>
      </c>
      <c r="BY6" s="35">
        <f t="shared" si="8"/>
        <v>52.55</v>
      </c>
      <c r="BZ6" s="35">
        <f t="shared" si="8"/>
        <v>52.23</v>
      </c>
      <c r="CA6" s="34" t="str">
        <f>IF(CA7="","",IF(CA7="-","【-】","【"&amp;SUBSTITUTE(TEXT(CA7,"#,##0.00"),"-","△")&amp;"】"))</f>
        <v>【52.12】</v>
      </c>
      <c r="CB6" s="35">
        <f>IF(CB7="",NA(),CB7)</f>
        <v>176.9</v>
      </c>
      <c r="CC6" s="35">
        <f t="shared" ref="CC6:CK6" si="9">IF(CC7="",NA(),CC7)</f>
        <v>236.52</v>
      </c>
      <c r="CD6" s="35">
        <f t="shared" si="9"/>
        <v>218.56</v>
      </c>
      <c r="CE6" s="35">
        <f t="shared" si="9"/>
        <v>233.08</v>
      </c>
      <c r="CF6" s="35">
        <f t="shared" si="9"/>
        <v>245.33</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45.95</v>
      </c>
      <c r="CN6" s="35">
        <f t="shared" ref="CN6:CV6" si="10">IF(CN7="",NA(),CN7)</f>
        <v>45.95</v>
      </c>
      <c r="CO6" s="35">
        <f t="shared" si="10"/>
        <v>45.95</v>
      </c>
      <c r="CP6" s="35">
        <f t="shared" si="10"/>
        <v>40.54</v>
      </c>
      <c r="CQ6" s="35">
        <f t="shared" si="10"/>
        <v>40.54</v>
      </c>
      <c r="CR6" s="35">
        <f t="shared" si="10"/>
        <v>52.52</v>
      </c>
      <c r="CS6" s="35">
        <f t="shared" si="10"/>
        <v>54.14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104213</v>
      </c>
      <c r="D7" s="37">
        <v>47</v>
      </c>
      <c r="E7" s="37">
        <v>18</v>
      </c>
      <c r="F7" s="37">
        <v>1</v>
      </c>
      <c r="G7" s="37">
        <v>0</v>
      </c>
      <c r="H7" s="37" t="s">
        <v>98</v>
      </c>
      <c r="I7" s="37" t="s">
        <v>99</v>
      </c>
      <c r="J7" s="37" t="s">
        <v>100</v>
      </c>
      <c r="K7" s="37" t="s">
        <v>101</v>
      </c>
      <c r="L7" s="37" t="s">
        <v>102</v>
      </c>
      <c r="M7" s="37" t="s">
        <v>103</v>
      </c>
      <c r="N7" s="38" t="s">
        <v>104</v>
      </c>
      <c r="O7" s="38" t="s">
        <v>105</v>
      </c>
      <c r="P7" s="38">
        <v>0.42</v>
      </c>
      <c r="Q7" s="38">
        <v>100</v>
      </c>
      <c r="R7" s="38">
        <v>2160</v>
      </c>
      <c r="S7" s="38">
        <v>16162</v>
      </c>
      <c r="T7" s="38">
        <v>439.28</v>
      </c>
      <c r="U7" s="38">
        <v>36.79</v>
      </c>
      <c r="V7" s="38">
        <v>67</v>
      </c>
      <c r="W7" s="38">
        <v>0.01</v>
      </c>
      <c r="X7" s="38">
        <v>6700</v>
      </c>
      <c r="Y7" s="38">
        <v>102.17</v>
      </c>
      <c r="Z7" s="38">
        <v>64.38</v>
      </c>
      <c r="AA7" s="38">
        <v>67.290000000000006</v>
      </c>
      <c r="AB7" s="38">
        <v>84.6</v>
      </c>
      <c r="AC7" s="38">
        <v>87.78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53.66</v>
      </c>
      <c r="BK7" s="38">
        <v>701.33</v>
      </c>
      <c r="BL7" s="38">
        <v>663.76</v>
      </c>
      <c r="BM7" s="38">
        <v>566.35</v>
      </c>
      <c r="BN7" s="38">
        <v>888.8</v>
      </c>
      <c r="BO7" s="38">
        <v>855.65</v>
      </c>
      <c r="BP7" s="38">
        <v>860.68</v>
      </c>
      <c r="BQ7" s="38">
        <v>67.900000000000006</v>
      </c>
      <c r="BR7" s="38">
        <v>51.18</v>
      </c>
      <c r="BS7" s="38">
        <v>56.12</v>
      </c>
      <c r="BT7" s="38">
        <v>52.86</v>
      </c>
      <c r="BU7" s="38">
        <v>50.58</v>
      </c>
      <c r="BV7" s="38">
        <v>53.48</v>
      </c>
      <c r="BW7" s="38">
        <v>53.76</v>
      </c>
      <c r="BX7" s="38">
        <v>52.27</v>
      </c>
      <c r="BY7" s="38">
        <v>52.55</v>
      </c>
      <c r="BZ7" s="38">
        <v>52.23</v>
      </c>
      <c r="CA7" s="38">
        <v>52.12</v>
      </c>
      <c r="CB7" s="38">
        <v>176.9</v>
      </c>
      <c r="CC7" s="38">
        <v>236.52</v>
      </c>
      <c r="CD7" s="38">
        <v>218.56</v>
      </c>
      <c r="CE7" s="38">
        <v>233.08</v>
      </c>
      <c r="CF7" s="38">
        <v>245.33</v>
      </c>
      <c r="CG7" s="38">
        <v>277.29000000000002</v>
      </c>
      <c r="CH7" s="38">
        <v>275.25</v>
      </c>
      <c r="CI7" s="38">
        <v>291.01</v>
      </c>
      <c r="CJ7" s="38">
        <v>292.45</v>
      </c>
      <c r="CK7" s="38">
        <v>294.05</v>
      </c>
      <c r="CL7" s="38">
        <v>299.14</v>
      </c>
      <c r="CM7" s="38">
        <v>45.95</v>
      </c>
      <c r="CN7" s="38">
        <v>45.95</v>
      </c>
      <c r="CO7" s="38">
        <v>45.95</v>
      </c>
      <c r="CP7" s="38">
        <v>40.54</v>
      </c>
      <c r="CQ7" s="38">
        <v>40.54</v>
      </c>
      <c r="CR7" s="38">
        <v>52.52</v>
      </c>
      <c r="CS7" s="38">
        <v>54.14</v>
      </c>
      <c r="CT7" s="38">
        <v>132.99</v>
      </c>
      <c r="CU7" s="38">
        <v>51.71</v>
      </c>
      <c r="CV7" s="38">
        <v>50.56</v>
      </c>
      <c r="CW7" s="38">
        <v>50.35</v>
      </c>
      <c r="CX7" s="38">
        <v>100</v>
      </c>
      <c r="CY7" s="38">
        <v>100</v>
      </c>
      <c r="CZ7" s="38">
        <v>100</v>
      </c>
      <c r="DA7" s="38">
        <v>100</v>
      </c>
      <c r="DB7" s="38">
        <v>100</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2020-02-14T04:02:48Z</cp:lastPrinted>
  <dcterms:created xsi:type="dcterms:W3CDTF">2019-12-05T05:31:30Z</dcterms:created>
  <dcterms:modified xsi:type="dcterms:W3CDTF">2020-02-14T04:02:52Z</dcterms:modified>
  <cp:category/>
</cp:coreProperties>
</file>