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3 各団体回答\08○渋川市\"/>
    </mc:Choice>
  </mc:AlternateContent>
  <workbookProtection workbookAlgorithmName="SHA-512" workbookHashValue="uGMGm6UaukFUQmOb+PD2bWxgXaEjhi+5XPOq94fQiMqaaXktHFSBNWh+5csnfatxlQgcHsLBbRYKb1mmBgcaJw==" workbookSaltValue="RO+d0BqGzcaKABKjHZb4f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AD10" i="4" s="1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E86" i="4"/>
  <c r="BB10" i="4"/>
  <c r="AL10" i="4"/>
  <c r="W10" i="4"/>
  <c r="P10" i="4"/>
  <c r="B10" i="4"/>
  <c r="BB8" i="4"/>
  <c r="AT8" i="4"/>
  <c r="AD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<sst xmlns="http://schemas.openxmlformats.org/spreadsheetml/2006/main" count="239" uniqueCount="114">
  <si>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</si>
  <si>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</si>
  <si>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</si>
  <si>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</si>
  <si>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</si>
  <si>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</si>
  <si>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</si>
  <si>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</si>
  <si>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</si>
  <si>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</si>
  <si>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</si>
  <si>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</si>
  <si>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</si>
  <si>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</si>
  <si>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</si>
  <si>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</si>
  <si>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</si>
  <si>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</si>
  <si>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</si>
  <si>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</si>
  <si>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</si>
  <si>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</si>
  <si>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</si>
  <si>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</si>
  <si>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</si>
  <si>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</si>
  <si>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</si>
  <si>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</si>
  <si>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</si>
  <si>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</si>
  <si>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</si>
  <si>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</si>
  <si>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</si>
  <si>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</si>
  <si>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</si>
  <si>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</si>
  <si>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</si>
  <si>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</si>
  <si>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</si>
  <si>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</si>
  <si>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</si>
  <si>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</si>
  <si>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</si>
  <si>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</si>
  <si>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</si>
  <si>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</si>
  <si>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</si>
  <si>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</si>
  <si>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</si>
  <si>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</si>
  <si>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</si>
  <si>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</si>
  <si>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</si>
  <si>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</si>
  <si>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</si>
  <si>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</si>
  <si>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</si>
  <si>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</si>
  <si>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</si>
  <si>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</si>
  <si>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</si>
  <si>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</si>
  <si>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</si>
  <si>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</si>
  <si>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</si>
  <si>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</si>
  <si>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</si>
  <si>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</si>
  <si>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</si>
  <si>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</si>
  <si>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</si>
  <si>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</si>
  <si>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</si>
  <si>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</si>
  <si>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</si>
  <si>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</si>
  <si>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</si>
  <si>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</si>
  <si>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</si>
  <si>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</si>
  <si>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</si>
  <si>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</si>
  <si>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</si>
  <si>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</si>
  <si>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</si>
  <si>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</si>
  <si>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</si>
  <si>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</si>
  <si>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</si>
  <si>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</si>
  <si>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</si>
  <si>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</si>
  <si>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</si>
  <si>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</si>
  <si>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</si>
  <si>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</si>
  <si>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</si>
  <si>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</si>
  <si>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</si>
  <si>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</si>
  <si>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</si>
  <si>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</si>
  <si>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</si>
  <si>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</si>
  <si>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</si>
  <si>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</si>
  <si>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</si>
  <si>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</si>
  <si>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</si>
  <si>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</si>
  <si>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</si>
  <si>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一般会計繰出金の清算をH28年度までは3月末日としていたが、H29年度からは出納整理期間中としたため、数値は増減しているが、赤字経営が続いている。
　料金収入は利用者の増加により約59.0%増加（H30/H22）、汚水処理費は維持管理費の増加により約192.6%増加（同）しており、一般会計繰入金に依存している。
⑤経費回収率
　H26年度から下降傾向にあり、類似団体平均値の50％程度となっている。また、100％未満であり赤字経営が続いている。
　 料金収入は利用者の増加により約59.0%増加（H30/H22）、汚水処理費は維持管理費の増加により約192.6%増加（同）しており、一般会計繰入金に依存している。
⑥汚水処理原価
　H29年度までは類似団体平均値を大きく下回っていたが、H30年度では、長期継続契約の更新により平均値程度となった。
　汚水処理費は維持管理費の増加により約192.6%増加（H30/H22）、年間有収水量は利用者の増加により約58.1%増加（同）しており、今後は平均値程度での推移が予想される。
⑦施設利用率
　H30年度は、H29年度よりも利用者の減少により、下降した。
　施設整備が完了していることから、晴天時一日平均処理水量は、利用者の減少により約3.8%減（H30/H29）しており、利用促進の働きかけをしても更なる上昇は困難が予想される。
⑧水洗化率
　類似団体平均値をH26年度から5年連続で上回っているが、5年連続で下降している。
　施設整備が完了していることから、現在水洗便所設置済人口は約1.9%減少（H30/H29）、現在処理区域内人口は約1.9%減少（同）しており、利用促進の働きかけをしても更なる上昇は困難が予想される。</t>
    <rPh sb="1" eb="8">
      <t>シュウエキテキシュウシヒリツ</t>
    </rPh>
    <rPh sb="168" eb="170">
      <t>ケイヒ</t>
    </rPh>
    <rPh sb="170" eb="172">
      <t>カイシュウ</t>
    </rPh>
    <rPh sb="172" eb="173">
      <t>リツ</t>
    </rPh>
    <rPh sb="319" eb="321">
      <t>オスイ</t>
    </rPh>
    <rPh sb="321" eb="323">
      <t>ショリ</t>
    </rPh>
    <rPh sb="323" eb="325">
      <t>ゲンカ</t>
    </rPh>
    <rPh sb="475" eb="477">
      <t>シセツ</t>
    </rPh>
    <rPh sb="477" eb="479">
      <t>リヨウ</t>
    </rPh>
    <rPh sb="479" eb="480">
      <t>リツ</t>
    </rPh>
    <rPh sb="602" eb="605">
      <t>スイセンカ</t>
    </rPh>
    <rPh sb="605" eb="606">
      <t>リツ</t>
    </rPh>
    <phoneticPr fontId="4"/>
  </si>
  <si>
    <t>　老朽化は喫緊の課題となっていない。</t>
    <phoneticPr fontId="4"/>
  </si>
  <si>
    <t>　平成18年度に事業着手した合併処理浄化槽設置事業で、平成29年度に事業完了したもので、維持管理のみ実施している。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　人口減少地区の旧村（子持・小野上）が実施した事業であり、浄化槽躯体の更新時期までに、事業運営の検討が必要である。</t>
    <rPh sb="16" eb="18">
      <t>ショリ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</si>
</sst>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64-4B17-BD5E-CFFD7B6B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85064"/>
        <c:axId val="174507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4-4B17-BD5E-CFFD7B6B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85064"/>
        <c:axId val="174507032"/>
      </c:lineChart>
      <c:dateAx>
        <c:axId val="17398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507032"/>
        <c:crosses val="autoZero"/>
        <c:auto val="1"/>
        <c:lblOffset val="100"/>
        <c:baseTimeUnit val="years"/>
      </c:dateAx>
      <c:valAx>
        <c:axId val="174507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8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43.84</c:v>
                </c:pt>
                <c:pt idx="1">
                  <c:v>46.31</c:v>
                </c:pt>
                <c:pt idx="2">
                  <c:v>40.1</c:v>
                </c:pt>
                <c:pt idx="3">
                  <c:v>50</c:v>
                </c:pt>
                <c:pt idx="4">
                  <c:v>48.1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7-4727-BA37-A1572428A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51008"/>
        <c:axId val="175151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7-4727-BA37-A1572428A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51008"/>
        <c:axId val="175151400"/>
      </c:lineChart>
      <c:dateAx>
        <c:axId val="17515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51400"/>
        <c:crosses val="autoZero"/>
        <c:auto val="1"/>
        <c:lblOffset val="100"/>
        <c:baseTimeUnit val="years"/>
      </c:dateAx>
      <c:valAx>
        <c:axId val="175151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5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98.14</c:v>
                </c:pt>
                <c:pt idx="1">
                  <c:v>96.57</c:v>
                </c:pt>
                <c:pt idx="2">
                  <c:v>95.36</c:v>
                </c:pt>
                <c:pt idx="3">
                  <c:v>94.86</c:v>
                </c:pt>
                <c:pt idx="4">
                  <c:v>94.76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2D-4E0B-BA8B-FCDE952A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52576"/>
        <c:axId val="17532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2D-4E0B-BA8B-FCDE952A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52576"/>
        <c:axId val="175328368"/>
      </c:lineChart>
      <c:dateAx>
        <c:axId val="17515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28368"/>
        <c:crosses val="autoZero"/>
        <c:auto val="1"/>
        <c:lblOffset val="100"/>
        <c:baseTimeUnit val="years"/>
      </c:dateAx>
      <c:valAx>
        <c:axId val="17532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5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102.64</c:v>
                </c:pt>
                <c:pt idx="4">
                  <c:v>97.87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25-4D47-B89D-A5C6BE74B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82272"/>
        <c:axId val="17488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25-4D47-B89D-A5C6BE74B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82272"/>
        <c:axId val="174883168"/>
      </c:lineChart>
      <c:dateAx>
        <c:axId val="17488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883168"/>
        <c:crosses val="autoZero"/>
        <c:auto val="1"/>
        <c:lblOffset val="100"/>
        <c:baseTimeUnit val="years"/>
      </c:dateAx>
      <c:valAx>
        <c:axId val="17488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88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D4-4FC3-AE6F-F0FAB2BF5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24032"/>
        <c:axId val="17492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D4-4FC3-AE6F-F0FAB2BF5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4032"/>
        <c:axId val="174926464"/>
      </c:lineChart>
      <c:dateAx>
        <c:axId val="1749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926464"/>
        <c:crosses val="autoZero"/>
        <c:auto val="1"/>
        <c:lblOffset val="100"/>
        <c:baseTimeUnit val="years"/>
      </c:dateAx>
      <c:valAx>
        <c:axId val="17492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92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B-49F8-8CDD-4ED01EF6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52632"/>
        <c:axId val="17496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DB-49F8-8CDD-4ED01EF6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52632"/>
        <c:axId val="174968496"/>
      </c:lineChart>
      <c:dateAx>
        <c:axId val="17485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968496"/>
        <c:crosses val="autoZero"/>
        <c:auto val="1"/>
        <c:lblOffset val="100"/>
        <c:baseTimeUnit val="years"/>
      </c:dateAx>
      <c:valAx>
        <c:axId val="17496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85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B7-4DC5-A82F-4B1C8167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65072"/>
        <c:axId val="17506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B7-4DC5-A82F-4B1C8167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65072"/>
        <c:axId val="175065464"/>
      </c:lineChart>
      <c:dateAx>
        <c:axId val="17506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065464"/>
        <c:crosses val="autoZero"/>
        <c:auto val="1"/>
        <c:lblOffset val="100"/>
        <c:baseTimeUnit val="years"/>
      </c:dateAx>
      <c:valAx>
        <c:axId val="17506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6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A-4C82-92D2-2E651620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68600"/>
        <c:axId val="17537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FA-4C82-92D2-2E651620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68600"/>
        <c:axId val="175372208"/>
      </c:lineChart>
      <c:dateAx>
        <c:axId val="175068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72208"/>
        <c:crosses val="autoZero"/>
        <c:auto val="1"/>
        <c:lblOffset val="100"/>
        <c:baseTimeUnit val="years"/>
      </c:dateAx>
      <c:valAx>
        <c:axId val="17537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68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E-4DE9-9492-C36AE412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67816"/>
        <c:axId val="1750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E-4DE9-9492-C36AE412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67816"/>
        <c:axId val="175067424"/>
      </c:lineChart>
      <c:dateAx>
        <c:axId val="175067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067424"/>
        <c:crosses val="autoZero"/>
        <c:auto val="1"/>
        <c:lblOffset val="100"/>
        <c:baseTimeUnit val="years"/>
      </c:dateAx>
      <c:valAx>
        <c:axId val="1750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67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45.48</c:v>
                </c:pt>
                <c:pt idx="1">
                  <c:v>37.22</c:v>
                </c:pt>
                <c:pt idx="2">
                  <c:v>36.020000000000003</c:v>
                </c:pt>
                <c:pt idx="3">
                  <c:v>36.799999999999997</c:v>
                </c:pt>
                <c:pt idx="4">
                  <c:v>28.79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08-4998-9594-4D718CDC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73384"/>
        <c:axId val="17537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08-4998-9594-4D718CDC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3384"/>
        <c:axId val="175373776"/>
      </c:lineChart>
      <c:dateAx>
        <c:axId val="17537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373776"/>
        <c:crosses val="autoZero"/>
        <c:auto val="1"/>
        <c:lblOffset val="100"/>
        <c:baseTimeUnit val="years"/>
      </c:dateAx>
      <c:valAx>
        <c:axId val="17537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37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179.53</c:v>
                </c:pt>
                <c:pt idx="1">
                  <c:v>222.5</c:v>
                </c:pt>
                <c:pt idx="2">
                  <c:v>227.29</c:v>
                </c:pt>
                <c:pt idx="3">
                  <c:v>215.16</c:v>
                </c:pt>
                <c:pt idx="4">
                  <c:v>283.91000000000003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C3-435E-9306-6C32ECD3C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68208"/>
        <c:axId val="175149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C3-435E-9306-6C32ECD3C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68208"/>
        <c:axId val="175149832"/>
      </c:lineChart>
      <c:dateAx>
        <c:axId val="17506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49832"/>
        <c:crosses val="autoZero"/>
        <c:auto val="1"/>
        <c:lblOffset val="100"/>
        <c:baseTimeUnit val="years"/>
      </c:dateAx>
      <c:valAx>
        <c:axId val="175149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6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55" zoomScaleNormal="100" zoomScaleSheetLayoutView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群馬県　渋川市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77838</v>
      </c>
      <c r="AM8" s="68"/>
      <c r="AN8" s="68"/>
      <c r="AO8" s="68"/>
      <c r="AP8" s="68"/>
      <c r="AQ8" s="68"/>
      <c r="AR8" s="68"/>
      <c r="AS8" s="68"/>
      <c r="AT8" s="67">
        <f>データ!T6</f>
        <v>240.27</v>
      </c>
      <c r="AU8" s="67"/>
      <c r="AV8" s="67"/>
      <c r="AW8" s="67"/>
      <c r="AX8" s="67"/>
      <c r="AY8" s="67"/>
      <c r="AZ8" s="67"/>
      <c r="BA8" s="67"/>
      <c r="BB8" s="67">
        <f>データ!U6</f>
        <v>323.95999999999998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0.62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1604</v>
      </c>
      <c r="AE10" s="68"/>
      <c r="AF10" s="68"/>
      <c r="AG10" s="68"/>
      <c r="AH10" s="68"/>
      <c r="AI10" s="68"/>
      <c r="AJ10" s="68"/>
      <c r="AK10" s="2"/>
      <c r="AL10" s="68">
        <f>データ!V6</f>
        <v>477</v>
      </c>
      <c r="AM10" s="68"/>
      <c r="AN10" s="68"/>
      <c r="AO10" s="68"/>
      <c r="AP10" s="68"/>
      <c r="AQ10" s="68"/>
      <c r="AR10" s="68"/>
      <c r="AS10" s="68"/>
      <c r="AT10" s="67">
        <f>データ!W6</f>
        <v>0.23</v>
      </c>
      <c r="AU10" s="67"/>
      <c r="AV10" s="67"/>
      <c r="AW10" s="67"/>
      <c r="AX10" s="67"/>
      <c r="AY10" s="67"/>
      <c r="AZ10" s="67"/>
      <c r="BA10" s="67"/>
      <c r="BB10" s="67">
        <f>データ!X6</f>
        <v>2073.91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111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3" t="s">
        <v>112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42" t="s">
        <v>28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9" t="s">
        <v>29</v>
      </c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92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4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3" t="s">
        <v>113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KxhY1959LOVRS3ufYVbrkHyrNTevjrgXe6wOxx8Z2B8DaqexrEWRrKUnn8M5m2JwW/zt/m3E1ZVCQUXAvN5t9Q==" saltValue="Vn1W1a6WB9dx8ew9+sdDB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102083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0.62</v>
      </c>
      <c r="Q6" s="34">
        <f t="shared" si="3"/>
        <v>100</v>
      </c>
      <c r="R6" s="34">
        <f t="shared" si="3"/>
        <v>1604</v>
      </c>
      <c r="S6" s="34">
        <f t="shared" si="3"/>
        <v>77838</v>
      </c>
      <c r="T6" s="34">
        <f t="shared" si="3"/>
        <v>240.27</v>
      </c>
      <c r="U6" s="34">
        <f t="shared" si="3"/>
        <v>323.95999999999998</v>
      </c>
      <c r="V6" s="34">
        <f t="shared" si="3"/>
        <v>477</v>
      </c>
      <c r="W6" s="34">
        <f t="shared" si="3"/>
        <v>0.23</v>
      </c>
      <c r="X6" s="34">
        <f t="shared" si="3"/>
        <v>2073.91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102.64</v>
      </c>
      <c r="AC6" s="35">
        <f t="shared" si="4"/>
        <v>97.87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45.48</v>
      </c>
      <c r="BR6" s="35">
        <f t="shared" ref="BR6:BZ6" si="8">IF(BR7="",NA(),BR7)</f>
        <v>37.22</v>
      </c>
      <c r="BS6" s="35">
        <f t="shared" si="8"/>
        <v>36.020000000000003</v>
      </c>
      <c r="BT6" s="35">
        <f t="shared" si="8"/>
        <v>36.799999999999997</v>
      </c>
      <c r="BU6" s="35">
        <f t="shared" si="8"/>
        <v>28.79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179.53</v>
      </c>
      <c r="CC6" s="35">
        <f t="shared" ref="CC6:CK6" si="9">IF(CC7="",NA(),CC7)</f>
        <v>222.5</v>
      </c>
      <c r="CD6" s="35">
        <f t="shared" si="9"/>
        <v>227.29</v>
      </c>
      <c r="CE6" s="35">
        <f t="shared" si="9"/>
        <v>215.16</v>
      </c>
      <c r="CF6" s="35">
        <f t="shared" si="9"/>
        <v>283.91000000000003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>
        <f>IF(CM7="",NA(),CM7)</f>
        <v>43.84</v>
      </c>
      <c r="CN6" s="35">
        <f t="shared" ref="CN6:CV6" si="10">IF(CN7="",NA(),CN7)</f>
        <v>46.31</v>
      </c>
      <c r="CO6" s="35">
        <f t="shared" si="10"/>
        <v>40.1</v>
      </c>
      <c r="CP6" s="35">
        <f t="shared" si="10"/>
        <v>50</v>
      </c>
      <c r="CQ6" s="35">
        <f t="shared" si="10"/>
        <v>48.1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98.14</v>
      </c>
      <c r="CY6" s="35">
        <f t="shared" ref="CY6:DG6" si="11">IF(CY7="",NA(),CY7)</f>
        <v>96.57</v>
      </c>
      <c r="CZ6" s="35">
        <f t="shared" si="11"/>
        <v>95.36</v>
      </c>
      <c r="DA6" s="35">
        <f t="shared" si="11"/>
        <v>94.86</v>
      </c>
      <c r="DB6" s="35">
        <f t="shared" si="11"/>
        <v>94.76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102083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0.62</v>
      </c>
      <c r="Q7" s="38">
        <v>100</v>
      </c>
      <c r="R7" s="38">
        <v>1604</v>
      </c>
      <c r="S7" s="38">
        <v>77838</v>
      </c>
      <c r="T7" s="38">
        <v>240.27</v>
      </c>
      <c r="U7" s="38">
        <v>323.95999999999998</v>
      </c>
      <c r="V7" s="38">
        <v>477</v>
      </c>
      <c r="W7" s="38">
        <v>0.23</v>
      </c>
      <c r="X7" s="38">
        <v>2073.91</v>
      </c>
      <c r="Y7" s="38">
        <v>100</v>
      </c>
      <c r="Z7" s="38">
        <v>100</v>
      </c>
      <c r="AA7" s="38">
        <v>100</v>
      </c>
      <c r="AB7" s="38">
        <v>102.64</v>
      </c>
      <c r="AC7" s="38">
        <v>97.87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45.48</v>
      </c>
      <c r="BR7" s="38">
        <v>37.22</v>
      </c>
      <c r="BS7" s="38">
        <v>36.020000000000003</v>
      </c>
      <c r="BT7" s="38">
        <v>36.799999999999997</v>
      </c>
      <c r="BU7" s="38">
        <v>28.79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179.53</v>
      </c>
      <c r="CC7" s="38">
        <v>222.5</v>
      </c>
      <c r="CD7" s="38">
        <v>227.29</v>
      </c>
      <c r="CE7" s="38">
        <v>215.16</v>
      </c>
      <c r="CF7" s="38">
        <v>283.91000000000003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43.84</v>
      </c>
      <c r="CN7" s="38">
        <v>46.31</v>
      </c>
      <c r="CO7" s="38">
        <v>40.1</v>
      </c>
      <c r="CP7" s="38">
        <v>50</v>
      </c>
      <c r="CQ7" s="38">
        <v>48.1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98.14</v>
      </c>
      <c r="CY7" s="38">
        <v>96.57</v>
      </c>
      <c r="CZ7" s="38">
        <v>95.36</v>
      </c>
      <c r="DA7" s="38">
        <v>94.86</v>
      </c>
      <c r="DB7" s="38">
        <v>94.76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2020-02-10T10:20:33Z</cp:lastPrinted>
  <dcterms:created xsi:type="dcterms:W3CDTF">2019-12-05T05:28:34Z</dcterms:created>
  <dcterms:modified xsi:type="dcterms:W3CDTF">2020-02-12T02:22:11Z</dcterms:modified>
  <cp:category/>
</cp:coreProperties>
</file>