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24 高山村\"/>
    </mc:Choice>
  </mc:AlternateContent>
  <workbookProtection workbookAlgorithmName="SHA-512" workbookHashValue="OTMvNFazFUcw4W3yuplBTgVyRX/oSK6yFdR4D3B3MhOvIZoWxfGJ6BxnTAAiT8txasRjIYIhATIPGeuHjCuNFA==" workbookSaltValue="IWQPtw2iD072hVEcbutS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<sst xmlns="http://schemas.openxmlformats.org/spreadsheetml/2006/main" count="251" uniqueCount="126">
  <si>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</si>
  <si>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</si>
  <si>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</si>
  <si>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</si>
  <si>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</si>
  <si>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</si>
  <si>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</si>
  <si>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</si>
  <si>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</si>
  <si>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</si>
  <si>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</si>
  <si>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</si>
  <si>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</si>
  <si>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</si>
  <si>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</si>
  <si>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</si>
  <si>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</si>
  <si>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</si>
  <si>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</si>
  <si>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</si>
  <si>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</si>
  <si>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</si>
  <si>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</si>
  <si>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</si>
  <si>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</si>
  <si>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</si>
  <si>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</si>
  <si>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</si>
  <si>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</si>
  <si>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</si>
  <si>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</si>
  <si>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</si>
  <si>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</si>
  <si>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</si>
  <si>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</si>
  <si>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</si>
  <si>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</si>
  <si>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</si>
  <si>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</si>
  <si>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</si>
  <si>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</si>
  <si>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</si>
  <si>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</si>
  <si>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</si>
  <si>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</si>
  <si>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</si>
  <si>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</si>
  <si>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</si>
  <si>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</si>
  <si>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</si>
  <si>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</si>
  <si>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</si>
  <si>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</si>
  <si>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</si>
  <si>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</si>
  <si>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</si>
  <si>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</si>
  <si>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</si>
  <si>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</si>
  <si>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</si>
  <si>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</si>
  <si>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</si>
  <si>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</si>
  <si>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</si>
  <si>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</si>
  <si>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</si>
  <si>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</si>
  <si>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</si>
  <si>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</si>
  <si>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</si>
  <si>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</si>
  <si>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</si>
  <si>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</si>
  <si>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</si>
  <si>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</si>
  <si>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</si>
  <si>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</si>
  <si>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</si>
  <si>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</si>
  <si>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</si>
  <si>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</si>
  <si>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</si>
  <si>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</si>
  <si>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</si>
  <si>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</si>
  <si>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</si>
  <si>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</si>
  <si>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</si>
  <si>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</si>
  <si>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</si>
  <si>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</si>
  <si>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</si>
  <si>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</si>
  <si>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</si>
  <si>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</si>
  <si>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</si>
  <si>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</si>
  <si>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</si>
  <si>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</si>
  <si>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</si>
  <si>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</si>
  <si>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</si>
  <si>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</si>
  <si>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</si>
  <si>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</si>
  <si>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</si>
  <si>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</si>
  <si>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</si>
  <si>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</si>
  <si>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</si>
  <si>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</si>
  <si>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</si>
  <si>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</si>
  <si>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</si>
  <si>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</si>
  <si>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</si>
  <si>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</si>
  <si>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</si>
  <si>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</si>
  <si>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</si>
  <si>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</si>
  <si>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</si>
  <si>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</si>
  <si>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①収益的収支比率・・・数値が100％を越えているが、費用の削減に努める必要がある。
②累積欠損金比率・・・該当数値なし
③流動比率・・・該当数値なし
④企業債残高対事業規模比率・・・一般会計操出金により当該値が０となっているが、操出金に頼り過ぎず、営業収益を少しでも上げられるようにする。
⑤経費回収率・・・過去５年間で一番低い数値となっており、検討する必要がある。
⑥汚水処理原価・・・当年度については上昇しており、費用の削減に努めなければならない。
⑦施設利用率・・・類似団体平均値より高い数値だが、さらに上昇するように努める必要がある。
⑧水洗化率・・・高い数値を保っているが、更に上昇するように努める必要がある。</t>
    <rPh sb="5" eb="8">
      <t>シュウエキテキ</t>
    </rPh>
    <rPh sb="8" eb="10">
      <t>シュウシ</t>
    </rPh>
    <rPh sb="10" eb="12">
      <t>ヒリツ</t>
    </rPh>
    <rPh sb="15" eb="17">
      <t>スウチ</t>
    </rPh>
    <rPh sb="23" eb="24">
      <t>コ</t>
    </rPh>
    <rPh sb="30" eb="32">
      <t>ヒヨウ</t>
    </rPh>
    <rPh sb="33" eb="35">
      <t>サクゲン</t>
    </rPh>
    <rPh sb="36" eb="37">
      <t>ツト</t>
    </rPh>
    <rPh sb="39" eb="41">
      <t>ヒツヨウ</t>
    </rPh>
    <rPh sb="47" eb="49">
      <t>ルイセキ</t>
    </rPh>
    <rPh sb="49" eb="52">
      <t>ケッソンキン</t>
    </rPh>
    <rPh sb="52" eb="54">
      <t>ヒリツ</t>
    </rPh>
    <rPh sb="57" eb="59">
      <t>ガイトウ</t>
    </rPh>
    <rPh sb="59" eb="61">
      <t>スウチ</t>
    </rPh>
    <rPh sb="65" eb="67">
      <t>リュウドウ</t>
    </rPh>
    <rPh sb="67" eb="69">
      <t>ヒリツ</t>
    </rPh>
    <rPh sb="72" eb="74">
      <t>ガイトウ</t>
    </rPh>
    <rPh sb="74" eb="76">
      <t>スウチ</t>
    </rPh>
    <rPh sb="80" eb="83">
      <t>キギョウサイ</t>
    </rPh>
    <rPh sb="83" eb="84">
      <t>ザン</t>
    </rPh>
    <rPh sb="84" eb="85">
      <t>タカ</t>
    </rPh>
    <rPh sb="85" eb="86">
      <t>タイ</t>
    </rPh>
    <rPh sb="86" eb="88">
      <t>ジギョウ</t>
    </rPh>
    <rPh sb="88" eb="90">
      <t>キボ</t>
    </rPh>
    <rPh sb="90" eb="92">
      <t>ヒリツ</t>
    </rPh>
    <rPh sb="95" eb="97">
      <t>イッパン</t>
    </rPh>
    <rPh sb="97" eb="99">
      <t>カイケイ</t>
    </rPh>
    <rPh sb="99" eb="101">
      <t>クリダシ</t>
    </rPh>
    <rPh sb="101" eb="102">
      <t>キン</t>
    </rPh>
    <rPh sb="105" eb="106">
      <t>トウ</t>
    </rPh>
    <rPh sb="106" eb="107">
      <t>ガイ</t>
    </rPh>
    <rPh sb="107" eb="108">
      <t>チ</t>
    </rPh>
    <rPh sb="118" eb="120">
      <t>クリダシ</t>
    </rPh>
    <rPh sb="120" eb="121">
      <t>キン</t>
    </rPh>
    <rPh sb="122" eb="123">
      <t>タヨ</t>
    </rPh>
    <rPh sb="124" eb="125">
      <t>ス</t>
    </rPh>
    <rPh sb="128" eb="130">
      <t>エイギョウ</t>
    </rPh>
    <rPh sb="130" eb="132">
      <t>シュウエキ</t>
    </rPh>
    <rPh sb="133" eb="134">
      <t>スコ</t>
    </rPh>
    <rPh sb="137" eb="138">
      <t>ア</t>
    </rPh>
    <rPh sb="150" eb="152">
      <t>ケイヒ</t>
    </rPh>
    <rPh sb="152" eb="155">
      <t>カイシュウリツ</t>
    </rPh>
    <rPh sb="158" eb="160">
      <t>カコ</t>
    </rPh>
    <rPh sb="161" eb="162">
      <t>ネン</t>
    </rPh>
    <rPh sb="162" eb="163">
      <t>アイダ</t>
    </rPh>
    <rPh sb="164" eb="166">
      <t>イチバン</t>
    </rPh>
    <rPh sb="166" eb="167">
      <t>ヒク</t>
    </rPh>
    <rPh sb="168" eb="170">
      <t>スウチ</t>
    </rPh>
    <rPh sb="177" eb="179">
      <t>ケントウ</t>
    </rPh>
    <rPh sb="181" eb="183">
      <t>ヒツヨウ</t>
    </rPh>
    <rPh sb="189" eb="191">
      <t>オスイ</t>
    </rPh>
    <rPh sb="191" eb="193">
      <t>ショリ</t>
    </rPh>
    <rPh sb="193" eb="195">
      <t>ゲンカ</t>
    </rPh>
    <rPh sb="198" eb="201">
      <t>トウネンド</t>
    </rPh>
    <rPh sb="206" eb="208">
      <t>ジョウショウ</t>
    </rPh>
    <rPh sb="213" eb="215">
      <t>ヒヨウ</t>
    </rPh>
    <rPh sb="216" eb="218">
      <t>サクゲン</t>
    </rPh>
    <rPh sb="219" eb="220">
      <t>ツト</t>
    </rPh>
    <rPh sb="232" eb="234">
      <t>シセツ</t>
    </rPh>
    <rPh sb="234" eb="237">
      <t>リヨウリツ</t>
    </rPh>
    <rPh sb="240" eb="242">
      <t>ルイジ</t>
    </rPh>
    <rPh sb="242" eb="244">
      <t>ダンタイ</t>
    </rPh>
    <rPh sb="244" eb="247">
      <t>ヘイキンチ</t>
    </rPh>
    <rPh sb="249" eb="250">
      <t>タカ</t>
    </rPh>
    <rPh sb="251" eb="253">
      <t>スウチ</t>
    </rPh>
    <rPh sb="259" eb="261">
      <t>ジョウショウ</t>
    </rPh>
    <rPh sb="266" eb="267">
      <t>ツト</t>
    </rPh>
    <rPh sb="269" eb="271">
      <t>ヒツヨウ</t>
    </rPh>
    <rPh sb="277" eb="279">
      <t>スイセン</t>
    </rPh>
    <rPh sb="279" eb="280">
      <t>バ</t>
    </rPh>
    <rPh sb="280" eb="281">
      <t>リツ</t>
    </rPh>
    <rPh sb="284" eb="285">
      <t>タカ</t>
    </rPh>
    <rPh sb="286" eb="288">
      <t>スウチ</t>
    </rPh>
    <rPh sb="289" eb="290">
      <t>タモ</t>
    </rPh>
    <rPh sb="296" eb="297">
      <t>サラ</t>
    </rPh>
    <rPh sb="298" eb="300">
      <t>ジョウショウ</t>
    </rPh>
    <rPh sb="305" eb="306">
      <t>ツト</t>
    </rPh>
    <rPh sb="308" eb="310">
      <t>ヒツヨウ</t>
    </rPh>
    <phoneticPr fontId="4"/>
  </si>
  <si>
    <t>（1）
①有形固定資産原価償却率・・・該当数値なし
②管渠老朽化率・・・該当数値なし
③管渠改善率・・・計画的な改修が必要である。</t>
    <rPh sb="5" eb="7">
      <t>ユウケイ</t>
    </rPh>
    <rPh sb="7" eb="9">
      <t>コテイ</t>
    </rPh>
    <rPh sb="9" eb="11">
      <t>シサン</t>
    </rPh>
    <rPh sb="11" eb="13">
      <t>ゲンカ</t>
    </rPh>
    <rPh sb="13" eb="16">
      <t>ショウキャクリツ</t>
    </rPh>
    <rPh sb="19" eb="21">
      <t>ガイトウ</t>
    </rPh>
    <rPh sb="21" eb="23">
      <t>スウチ</t>
    </rPh>
    <rPh sb="27" eb="29">
      <t>カンキョ</t>
    </rPh>
    <rPh sb="29" eb="32">
      <t>ロウキュウカ</t>
    </rPh>
    <rPh sb="32" eb="33">
      <t>リツ</t>
    </rPh>
    <rPh sb="36" eb="38">
      <t>ガイトウ</t>
    </rPh>
    <rPh sb="38" eb="40">
      <t>スウチ</t>
    </rPh>
    <rPh sb="44" eb="46">
      <t>カンキョ</t>
    </rPh>
    <rPh sb="46" eb="49">
      <t>カイゼンリツ</t>
    </rPh>
    <rPh sb="52" eb="54">
      <t>ケイカク</t>
    </rPh>
    <rPh sb="54" eb="55">
      <t>テキ</t>
    </rPh>
    <rPh sb="56" eb="58">
      <t>カイシュウ</t>
    </rPh>
    <rPh sb="59" eb="61">
      <t>ヒツヨウ</t>
    </rPh>
    <phoneticPr fontId="4"/>
  </si>
  <si>
    <t>（1）
［1.経営の健全性・効率性］は現時点では、主に一般会計繰入金で経営を維持しており、頼り過ぎない経営の為にも使用料収入の増加を検討していく必要がある。
［2.老朽化の状況］は供用開始から経過年数が経つにつれ維持管理費が増加する見込みである為、今後は計画的な改修を実施していく必要がある。</t>
    <rPh sb="7" eb="9">
      <t>ケイエイ</t>
    </rPh>
    <rPh sb="10" eb="13">
      <t>ケンゼンセイ</t>
    </rPh>
    <rPh sb="14" eb="16">
      <t>コウリツ</t>
    </rPh>
    <rPh sb="16" eb="17">
      <t>セイ</t>
    </rPh>
    <rPh sb="19" eb="22">
      <t>ゲンジテン</t>
    </rPh>
    <rPh sb="25" eb="26">
      <t>オモ</t>
    </rPh>
    <rPh sb="27" eb="29">
      <t>イッパン</t>
    </rPh>
    <rPh sb="29" eb="31">
      <t>カイケイ</t>
    </rPh>
    <rPh sb="31" eb="34">
      <t>クリイレキン</t>
    </rPh>
    <rPh sb="35" eb="37">
      <t>ケイエイ</t>
    </rPh>
    <rPh sb="38" eb="40">
      <t>イジ</t>
    </rPh>
    <rPh sb="45" eb="46">
      <t>タヨ</t>
    </rPh>
    <rPh sb="47" eb="48">
      <t>ス</t>
    </rPh>
    <rPh sb="51" eb="53">
      <t>ケイエイ</t>
    </rPh>
    <rPh sb="54" eb="55">
      <t>タメ</t>
    </rPh>
    <rPh sb="57" eb="60">
      <t>シヨウリョウ</t>
    </rPh>
    <rPh sb="60" eb="62">
      <t>シュウニュウ</t>
    </rPh>
    <rPh sb="63" eb="65">
      <t>ゾウカ</t>
    </rPh>
    <rPh sb="66" eb="68">
      <t>ケントウ</t>
    </rPh>
    <rPh sb="72" eb="74">
      <t>ヒツヨウ</t>
    </rPh>
    <rPh sb="82" eb="85">
      <t>ロウキュウカ</t>
    </rPh>
    <rPh sb="86" eb="88">
      <t>ジョウキョウ</t>
    </rPh>
    <rPh sb="90" eb="92">
      <t>キョウヨウ</t>
    </rPh>
    <rPh sb="92" eb="94">
      <t>カイシ</t>
    </rPh>
    <rPh sb="96" eb="98">
      <t>ケイカ</t>
    </rPh>
    <rPh sb="98" eb="100">
      <t>ネンスウ</t>
    </rPh>
    <rPh sb="101" eb="102">
      <t>タ</t>
    </rPh>
    <rPh sb="106" eb="108">
      <t>イジ</t>
    </rPh>
    <rPh sb="108" eb="111">
      <t>カンリヒ</t>
    </rPh>
    <rPh sb="112" eb="114">
      <t>ゾウカ</t>
    </rPh>
    <rPh sb="116" eb="118">
      <t>ミコ</t>
    </rPh>
    <rPh sb="122" eb="123">
      <t>タメ</t>
    </rPh>
    <rPh sb="124" eb="126">
      <t>コンゴ</t>
    </rPh>
    <rPh sb="127" eb="129">
      <t>ケイカク</t>
    </rPh>
    <rPh sb="129" eb="130">
      <t>テキ</t>
    </rPh>
    <rPh sb="131" eb="133">
      <t>カイシュウ</t>
    </rPh>
    <rPh sb="134" eb="136">
      <t>ジッシ</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</si>
</sst>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4-462D-9878-F7E0E1DFE7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5D4-462D-9878-F7E0E1DFE7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73.099999999999994</c:v>
                </c:pt>
                <c:pt idx="1">
                  <c:v>68.900000000000006</c:v>
                </c:pt>
                <c:pt idx="2">
                  <c:v>69.77</c:v>
                </c:pt>
                <c:pt idx="3">
                  <c:v>68.02</c:v>
                </c:pt>
                <c:pt idx="4">
                  <c:v>68.02</c:v>
                </c:pt>
              </c:numCache>
            </c:numRef>
          </c:val>
          <c:extLst>
            <c:ext xmlns:c16="http://schemas.microsoft.com/office/drawing/2014/chart" uri="{C3380CC4-5D6E-409C-BE32-E72D297353CC}">
              <c16:uniqueId val="{00000000-120C-40BD-858A-F42C702397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c:ext xmlns:c16="http://schemas.microsoft.com/office/drawing/2014/chart" uri="{C3380CC4-5D6E-409C-BE32-E72D297353CC}">
              <c16:uniqueId val="{00000001-120C-40BD-858A-F42C702397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92.49</c:v>
                </c:pt>
                <c:pt idx="1">
                  <c:v>93.4</c:v>
                </c:pt>
                <c:pt idx="2">
                  <c:v>93.11</c:v>
                </c:pt>
                <c:pt idx="3">
                  <c:v>93.1</c:v>
                </c:pt>
                <c:pt idx="4">
                  <c:v>94.24</c:v>
                </c:pt>
              </c:numCache>
            </c:numRef>
          </c:val>
          <c:extLst>
            <c:ext xmlns:c16="http://schemas.microsoft.com/office/drawing/2014/chart" uri="{C3380CC4-5D6E-409C-BE32-E72D297353CC}">
              <c16:uniqueId val="{00000000-9129-4317-9C43-1243313F03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c:ext xmlns:c16="http://schemas.microsoft.com/office/drawing/2014/chart" uri="{C3380CC4-5D6E-409C-BE32-E72D297353CC}">
              <c16:uniqueId val="{00000001-9129-4317-9C43-1243313F03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103.15</c:v>
                </c:pt>
                <c:pt idx="1">
                  <c:v>98.86</c:v>
                </c:pt>
                <c:pt idx="2">
                  <c:v>96.68</c:v>
                </c:pt>
                <c:pt idx="3">
                  <c:v>100.37</c:v>
                </c:pt>
                <c:pt idx="4">
                  <c:v>100.81</c:v>
                </c:pt>
              </c:numCache>
            </c:numRef>
          </c:val>
          <c:extLst>
            <c:ext xmlns:c16="http://schemas.microsoft.com/office/drawing/2014/chart" uri="{C3380CC4-5D6E-409C-BE32-E72D297353CC}">
              <c16:uniqueId val="{00000000-FC0B-4722-8F70-3E07AB4B75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0B-4722-8F70-3E07AB4B75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CF-4379-A8FC-455D976F4F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F-4379-A8FC-455D976F4F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66-4DC3-ABAF-D5950598AE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66-4DC3-ABAF-D5950598AE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7-476E-ABCB-37676688C7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7-476E-ABCB-37676688C7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5-49A6-8D02-12174E8751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5-49A6-8D02-12174E8751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1864.1</c:v>
                </c:pt>
                <c:pt idx="1">
                  <c:v>1949.7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35-48A8-8E9E-86FD7D17A0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c:ext xmlns:c16="http://schemas.microsoft.com/office/drawing/2014/chart" uri="{C3380CC4-5D6E-409C-BE32-E72D297353CC}">
              <c16:uniqueId val="{00000001-4835-48A8-8E9E-86FD7D17A0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56.28</c:v>
                </c:pt>
                <c:pt idx="1">
                  <c:v>53.32</c:v>
                </c:pt>
                <c:pt idx="2">
                  <c:v>43.39</c:v>
                </c:pt>
                <c:pt idx="3">
                  <c:v>47.91</c:v>
                </c:pt>
                <c:pt idx="4">
                  <c:v>41.42</c:v>
                </c:pt>
              </c:numCache>
            </c:numRef>
          </c:val>
          <c:extLst>
            <c:ext xmlns:c16="http://schemas.microsoft.com/office/drawing/2014/chart" uri="{C3380CC4-5D6E-409C-BE32-E72D297353CC}">
              <c16:uniqueId val="{00000000-3489-4584-B0D1-9CBD20A475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c:ext xmlns:c16="http://schemas.microsoft.com/office/drawing/2014/chart" uri="{C3380CC4-5D6E-409C-BE32-E72D297353CC}">
              <c16:uniqueId val="{00000001-3489-4584-B0D1-9CBD20A475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154.84</c:v>
                </c:pt>
                <c:pt idx="1">
                  <c:v>160.27000000000001</c:v>
                </c:pt>
                <c:pt idx="2">
                  <c:v>197.3</c:v>
                </c:pt>
                <c:pt idx="3">
                  <c:v>182.03</c:v>
                </c:pt>
                <c:pt idx="4">
                  <c:v>207.85</c:v>
                </c:pt>
              </c:numCache>
            </c:numRef>
          </c:val>
          <c:extLst>
            <c:ext xmlns:c16="http://schemas.microsoft.com/office/drawing/2014/chart" uri="{C3380CC4-5D6E-409C-BE32-E72D297353CC}">
              <c16:uniqueId val="{00000000-4377-4AD1-A347-610156BE06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c:ext xmlns:c16="http://schemas.microsoft.com/office/drawing/2014/chart" uri="{C3380CC4-5D6E-409C-BE32-E72D297353CC}">
              <c16:uniqueId val="{00000001-4377-4AD1-A347-610156BE06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高山村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3665</v>
      </c>
      <c r="AM8" s="49"/>
      <c r="AN8" s="49"/>
      <c r="AO8" s="49"/>
      <c r="AP8" s="49"/>
      <c r="AQ8" s="49"/>
      <c r="AR8" s="49"/>
      <c r="AS8" s="49"/>
      <c r="AT8" s="44">
        <f>データ!T6</f>
        <v>64.180000000000007</v>
      </c>
      <c r="AU8" s="44"/>
      <c r="AV8" s="44"/>
      <c r="AW8" s="44"/>
      <c r="AX8" s="44"/>
      <c r="AY8" s="44"/>
      <c r="AZ8" s="44"/>
      <c r="BA8" s="44"/>
      <c r="BB8" s="44">
        <f>データ!U6</f>
        <v>57.11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21.92</v>
      </c>
      <c r="Q10" s="44"/>
      <c r="R10" s="44"/>
      <c r="S10" s="44"/>
      <c r="T10" s="44"/>
      <c r="U10" s="44"/>
      <c r="V10" s="44"/>
      <c r="W10" s="44">
        <f>データ!Q6</f>
        <v>100</v>
      </c>
      <c r="X10" s="44"/>
      <c r="Y10" s="44"/>
      <c r="Z10" s="44"/>
      <c r="AA10" s="44"/>
      <c r="AB10" s="44"/>
      <c r="AC10" s="44"/>
      <c r="AD10" s="49">
        <f>データ!R6</f>
        <v>2000</v>
      </c>
      <c r="AE10" s="49"/>
      <c r="AF10" s="49"/>
      <c r="AG10" s="49"/>
      <c r="AH10" s="49"/>
      <c r="AI10" s="49"/>
      <c r="AJ10" s="49"/>
      <c r="AK10" s="2"/>
      <c r="AL10" s="49">
        <f>データ!V6</f>
        <v>798</v>
      </c>
      <c r="AM10" s="49"/>
      <c r="AN10" s="49"/>
      <c r="AO10" s="49"/>
      <c r="AP10" s="49"/>
      <c r="AQ10" s="49"/>
      <c r="AR10" s="49"/>
      <c r="AS10" s="49"/>
      <c r="AT10" s="44">
        <f>データ!W6</f>
        <v>0.2</v>
      </c>
      <c r="AU10" s="44"/>
      <c r="AV10" s="44"/>
      <c r="AW10" s="44"/>
      <c r="AX10" s="44"/>
      <c r="AY10" s="44"/>
      <c r="AZ10" s="44"/>
      <c r="BA10" s="44"/>
      <c r="BB10" s="44">
        <f>データ!X6</f>
        <v>3990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U1UrSEAyoA+nL0R1cmLwyVND/r1ecZD5iRizHCXuNeGKm49dcfhkKTACBlkxzf6ZBi3Y8ka55qqwTJKvCPMz+w==" saltValue="u+ERdOXWa2/ahtx1C2fJ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104281</v>
      </c>
      <c r="D6" s="32">
        <f t="shared" si="3"/>
        <v>47</v>
      </c>
      <c r="E6" s="32">
        <f t="shared" si="3"/>
        <v>18</v>
      </c>
      <c r="F6" s="32">
        <f t="shared" si="3"/>
        <v>0</v>
      </c>
      <c r="G6" s="32">
        <f t="shared" si="3"/>
        <v>0</v>
      </c>
      <c r="H6" s="32" t="str">
        <f t="shared" si="3"/>
        <v>群馬県　高山村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21.92</v>
      </c>
      <c r="Q6" s="33">
        <f t="shared" si="3"/>
        <v>100</v>
      </c>
      <c r="R6" s="33">
        <f t="shared" si="3"/>
        <v>2000</v>
      </c>
      <c r="S6" s="33">
        <f t="shared" si="3"/>
        <v>3665</v>
      </c>
      <c r="T6" s="33">
        <f t="shared" si="3"/>
        <v>64.180000000000007</v>
      </c>
      <c r="U6" s="33">
        <f t="shared" si="3"/>
        <v>57.11</v>
      </c>
      <c r="V6" s="33">
        <f t="shared" si="3"/>
        <v>798</v>
      </c>
      <c r="W6" s="33">
        <f t="shared" si="3"/>
        <v>0.2</v>
      </c>
      <c r="X6" s="33">
        <f t="shared" si="3"/>
        <v>3990</v>
      </c>
      <c r="Y6" s="34">
        <f>IF(Y7="",NA(),Y7)</f>
        <v>103.15</v>
      </c>
      <c r="Z6" s="34">
        <f t="shared" ref="Z6:AH6" si="4">IF(Z7="",NA(),Z7)</f>
        <v>98.86</v>
      </c>
      <c r="AA6" s="34">
        <f t="shared" si="4"/>
        <v>96.68</v>
      </c>
      <c r="AB6" s="34">
        <f t="shared" si="4"/>
        <v>100.37</v>
      </c>
      <c r="AC6" s="34">
        <f t="shared" si="4"/>
        <v>100.81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1864.1</v>
      </c>
      <c r="BG6" s="34">
        <f t="shared" ref="BG6:BO6" si="7">IF(BG7="",NA(),BG7)</f>
        <v>1949.7</v>
      </c>
      <c r="BH6" s="33">
        <f t="shared" si="7"/>
        <v>0</v>
      </c>
      <c r="BI6" s="33">
        <f t="shared" si="7"/>
        <v>0</v>
      </c>
      <c r="BJ6" s="33">
        <f t="shared" si="7"/>
        <v>0</v>
      </c>
      <c r="BK6" s="34">
        <f t="shared" si="7"/>
        <v>446.63</v>
      </c>
      <c r="BL6" s="34">
        <f t="shared" si="7"/>
        <v>416.91</v>
      </c>
      <c r="BM6" s="34">
        <f t="shared" si="7"/>
        <v>392.19</v>
      </c>
      <c r="BN6" s="34">
        <f t="shared" si="7"/>
        <v>413.5</v>
      </c>
      <c r="BO6" s="34">
        <f t="shared" si="7"/>
        <v>244.85</v>
      </c>
      <c r="BP6" s="33" t="str">
        <f>IF(BP7="","",IF(BP7="-","【-】","【"&amp;SUBSTITUTE(TEXT(BP7,"#,##0.00"),"-","△")&amp;"】"))</f>
        <v>【329.28】</v>
      </c>
      <c r="BQ6" s="34">
        <f>IF(BQ7="",NA(),BQ7)</f>
        <v>56.28</v>
      </c>
      <c r="BR6" s="34">
        <f t="shared" ref="BR6:BZ6" si="8">IF(BR7="",NA(),BR7)</f>
        <v>53.32</v>
      </c>
      <c r="BS6" s="34">
        <f t="shared" si="8"/>
        <v>43.39</v>
      </c>
      <c r="BT6" s="34">
        <f t="shared" si="8"/>
        <v>47.91</v>
      </c>
      <c r="BU6" s="34">
        <f t="shared" si="8"/>
        <v>41.42</v>
      </c>
      <c r="BV6" s="34">
        <f t="shared" si="8"/>
        <v>58.53</v>
      </c>
      <c r="BW6" s="34">
        <f t="shared" si="8"/>
        <v>57.93</v>
      </c>
      <c r="BX6" s="34">
        <f t="shared" si="8"/>
        <v>57.03</v>
      </c>
      <c r="BY6" s="34">
        <f t="shared" si="8"/>
        <v>55.84</v>
      </c>
      <c r="BZ6" s="34">
        <f t="shared" si="8"/>
        <v>64.78</v>
      </c>
      <c r="CA6" s="33" t="str">
        <f>IF(CA7="","",IF(CA7="-","【-】","【"&amp;SUBSTITUTE(TEXT(CA7,"#,##0.00"),"-","△")&amp;"】"))</f>
        <v>【60.55】</v>
      </c>
      <c r="CB6" s="34">
        <f>IF(CB7="",NA(),CB7)</f>
        <v>154.84</v>
      </c>
      <c r="CC6" s="34">
        <f t="shared" ref="CC6:CK6" si="9">IF(CC7="",NA(),CC7)</f>
        <v>160.27000000000001</v>
      </c>
      <c r="CD6" s="34">
        <f t="shared" si="9"/>
        <v>197.3</v>
      </c>
      <c r="CE6" s="34">
        <f t="shared" si="9"/>
        <v>182.03</v>
      </c>
      <c r="CF6" s="34">
        <f t="shared" si="9"/>
        <v>207.85</v>
      </c>
      <c r="CG6" s="34">
        <f t="shared" si="9"/>
        <v>266.57</v>
      </c>
      <c r="CH6" s="34">
        <f t="shared" si="9"/>
        <v>276.93</v>
      </c>
      <c r="CI6" s="34">
        <f t="shared" si="9"/>
        <v>283.73</v>
      </c>
      <c r="CJ6" s="34">
        <f t="shared" si="9"/>
        <v>287.57</v>
      </c>
      <c r="CK6" s="34">
        <f t="shared" si="9"/>
        <v>250.21</v>
      </c>
      <c r="CL6" s="33" t="str">
        <f>IF(CL7="","",IF(CL7="-","【-】","【"&amp;SUBSTITUTE(TEXT(CL7,"#,##0.00"),"-","△")&amp;"】"))</f>
        <v>【269.12】</v>
      </c>
      <c r="CM6" s="34">
        <f>IF(CM7="",NA(),CM7)</f>
        <v>73.099999999999994</v>
      </c>
      <c r="CN6" s="34">
        <f t="shared" ref="CN6:CV6" si="10">IF(CN7="",NA(),CN7)</f>
        <v>68.900000000000006</v>
      </c>
      <c r="CO6" s="34">
        <f t="shared" si="10"/>
        <v>69.77</v>
      </c>
      <c r="CP6" s="34">
        <f t="shared" si="10"/>
        <v>68.02</v>
      </c>
      <c r="CQ6" s="34">
        <f t="shared" si="10"/>
        <v>68.02</v>
      </c>
      <c r="CR6" s="34">
        <f t="shared" si="10"/>
        <v>58.06</v>
      </c>
      <c r="CS6" s="34">
        <f t="shared" si="10"/>
        <v>59.08</v>
      </c>
      <c r="CT6" s="34">
        <f t="shared" si="10"/>
        <v>58.25</v>
      </c>
      <c r="CU6" s="34">
        <f t="shared" si="10"/>
        <v>61.55</v>
      </c>
      <c r="CV6" s="34">
        <f t="shared" si="10"/>
        <v>61.79</v>
      </c>
      <c r="CW6" s="33" t="str">
        <f>IF(CW7="","",IF(CW7="-","【-】","【"&amp;SUBSTITUTE(TEXT(CW7,"#,##0.00"),"-","△")&amp;"】"))</f>
        <v>【59.35】</v>
      </c>
      <c r="CX6" s="34">
        <f>IF(CX7="",NA(),CX7)</f>
        <v>92.49</v>
      </c>
      <c r="CY6" s="34">
        <f t="shared" ref="CY6:DG6" si="11">IF(CY7="",NA(),CY7)</f>
        <v>93.4</v>
      </c>
      <c r="CZ6" s="34">
        <f t="shared" si="11"/>
        <v>93.11</v>
      </c>
      <c r="DA6" s="34">
        <f t="shared" si="11"/>
        <v>93.1</v>
      </c>
      <c r="DB6" s="34">
        <f t="shared" si="11"/>
        <v>94.24</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104281</v>
      </c>
      <c r="D7" s="36">
        <v>47</v>
      </c>
      <c r="E7" s="36">
        <v>18</v>
      </c>
      <c r="F7" s="36">
        <v>0</v>
      </c>
      <c r="G7" s="36">
        <v>0</v>
      </c>
      <c r="H7" s="36" t="s">
        <v>110</v>
      </c>
      <c r="I7" s="36" t="s">
        <v>111</v>
      </c>
      <c r="J7" s="36" t="s">
        <v>112</v>
      </c>
      <c r="K7" s="36" t="s">
        <v>113</v>
      </c>
      <c r="L7" s="36" t="s">
        <v>114</v>
      </c>
      <c r="M7" s="36" t="s">
        <v>115</v>
      </c>
      <c r="N7" s="37" t="s">
        <v>116</v>
      </c>
      <c r="O7" s="37" t="s">
        <v>117</v>
      </c>
      <c r="P7" s="37">
        <v>21.92</v>
      </c>
      <c r="Q7" s="37">
        <v>100</v>
      </c>
      <c r="R7" s="37">
        <v>2000</v>
      </c>
      <c r="S7" s="37">
        <v>3665</v>
      </c>
      <c r="T7" s="37">
        <v>64.180000000000007</v>
      </c>
      <c r="U7" s="37">
        <v>57.11</v>
      </c>
      <c r="V7" s="37">
        <v>798</v>
      </c>
      <c r="W7" s="37">
        <v>0.2</v>
      </c>
      <c r="X7" s="37">
        <v>3990</v>
      </c>
      <c r="Y7" s="37">
        <v>103.15</v>
      </c>
      <c r="Z7" s="37">
        <v>98.86</v>
      </c>
      <c r="AA7" s="37">
        <v>96.68</v>
      </c>
      <c r="AB7" s="37">
        <v>100.37</v>
      </c>
      <c r="AC7" s="37">
        <v>100.81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1864.1</v>
      </c>
      <c r="BG7" s="37">
        <v>1949.7</v>
      </c>
      <c r="BH7" s="37">
        <v>0</v>
      </c>
      <c r="BI7" s="37">
        <v>0</v>
      </c>
      <c r="BJ7" s="37">
        <v>0</v>
      </c>
      <c r="BK7" s="37">
        <v>446.63</v>
      </c>
      <c r="BL7" s="37">
        <v>416.91</v>
      </c>
      <c r="BM7" s="37">
        <v>392.19</v>
      </c>
      <c r="BN7" s="37">
        <v>413.5</v>
      </c>
      <c r="BO7" s="37">
        <v>244.85</v>
      </c>
      <c r="BP7" s="37">
        <v>329.28</v>
      </c>
      <c r="BQ7" s="37">
        <v>56.28</v>
      </c>
      <c r="BR7" s="37">
        <v>53.32</v>
      </c>
      <c r="BS7" s="37">
        <v>43.39</v>
      </c>
      <c r="BT7" s="37">
        <v>47.91</v>
      </c>
      <c r="BU7" s="37">
        <v>41.42</v>
      </c>
      <c r="BV7" s="37">
        <v>58.53</v>
      </c>
      <c r="BW7" s="37">
        <v>57.93</v>
      </c>
      <c r="BX7" s="37">
        <v>57.03</v>
      </c>
      <c r="BY7" s="37">
        <v>55.84</v>
      </c>
      <c r="BZ7" s="37">
        <v>64.78</v>
      </c>
      <c r="CA7" s="37">
        <v>60.55</v>
      </c>
      <c r="CB7" s="37">
        <v>154.84</v>
      </c>
      <c r="CC7" s="37">
        <v>160.27000000000001</v>
      </c>
      <c r="CD7" s="37">
        <v>197.3</v>
      </c>
      <c r="CE7" s="37">
        <v>182.03</v>
      </c>
      <c r="CF7" s="37">
        <v>207.85</v>
      </c>
      <c r="CG7" s="37">
        <v>266.57</v>
      </c>
      <c r="CH7" s="37">
        <v>276.93</v>
      </c>
      <c r="CI7" s="37">
        <v>283.73</v>
      </c>
      <c r="CJ7" s="37">
        <v>287.57</v>
      </c>
      <c r="CK7" s="37">
        <v>250.21</v>
      </c>
      <c r="CL7" s="37">
        <v>269.12</v>
      </c>
      <c r="CM7" s="37">
        <v>73.099999999999994</v>
      </c>
      <c r="CN7" s="37">
        <v>68.900000000000006</v>
      </c>
      <c r="CO7" s="37">
        <v>69.77</v>
      </c>
      <c r="CP7" s="37">
        <v>68.02</v>
      </c>
      <c r="CQ7" s="37">
        <v>68.02</v>
      </c>
      <c r="CR7" s="37">
        <v>58.06</v>
      </c>
      <c r="CS7" s="37">
        <v>59.08</v>
      </c>
      <c r="CT7" s="37">
        <v>58.25</v>
      </c>
      <c r="CU7" s="37">
        <v>61.55</v>
      </c>
      <c r="CV7" s="37">
        <v>61.79</v>
      </c>
      <c r="CW7" s="37">
        <v>59.35</v>
      </c>
      <c r="CX7" s="37">
        <v>92.49</v>
      </c>
      <c r="CY7" s="37">
        <v>93.4</v>
      </c>
      <c r="CZ7" s="37">
        <v>93.11</v>
      </c>
      <c r="DA7" s="37">
        <v>93.1</v>
      </c>
      <c r="DB7" s="37">
        <v>94.24</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猪熊 栄８２</cp:lastModifiedBy>
  <cp:lastPrinted>2019-02-05T01:52:01Z</cp:lastPrinted>
  <dcterms:created xsi:type="dcterms:W3CDTF">2018-12-03T09:39:00Z</dcterms:created>
  <dcterms:modified xsi:type="dcterms:W3CDTF">2019-02-05T01:52:04Z</dcterms:modified>
  <cp:category/>
</cp:coreProperties>
</file>