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0" yWindow="0" windowWidth="2049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KP10" i="5"/>
  <c r="JB10" i="5"/>
  <c r="HM10" i="5"/>
  <c r="FX10" i="5"/>
  <c r="EI10" i="5"/>
  <c r="CT10" i="5"/>
  <c r="BC10" i="5"/>
  <c r="N11" i="4"/>
  <c r="KF10" i="5"/>
  <c r="IQ10" i="5"/>
  <c r="HC10" i="5"/>
  <c r="FN10" i="5"/>
  <c r="DY10" i="5"/>
  <c r="CJ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F11" i="4"/>
  <c r="MK10" i="5"/>
  <c r="MA10" i="5"/>
  <c r="LQ10" i="5"/>
  <c r="KB10" i="5"/>
  <c r="IM10" i="5"/>
  <c r="GY10" i="5"/>
  <c r="FJ10" i="5"/>
  <c r="DU10" i="5"/>
  <c r="CF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<sst xmlns="http://schemas.openxmlformats.org/spreadsheetml/2006/main" count="886" uniqueCount="183">
  <si>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</si>
  <si>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</si>
  <si>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</si>
  <si>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</si>
  <si>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</si>
  <si>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</si>
  <si>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</si>
  <si>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</si>
  <si>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一般会計への繰出し
　清掃センター管理運営基金積立事業　　　29,322千円
実質収支黒字（19,512千円）の使途については、翌年度に一般会計へ繰出し、清掃センター管理運営基金に積立てている。
今後についても、発電事業特別会計の剰余金については、一般会計へ繰出し、基金への積立てを引き続き行っていく。</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</si>
  <si>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</si>
  <si>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</si>
  <si>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</si>
  <si>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</si>
  <si>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</si>
  <si>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</si>
  <si>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</si>
  <si>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</si>
  <si>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</si>
  <si>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</si>
  <si>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</si>
  <si>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</si>
  <si>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</si>
  <si>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</si>
  <si>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</si>
  <si>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</si>
  <si>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</si>
  <si>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</si>
  <si>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</si>
  <si>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</si>
  <si>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</si>
  <si>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</si>
  <si>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</si>
  <si>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</si>
  <si>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</si>
  <si>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</si>
  <si>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</si>
  <si>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</si>
  <si>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</si>
  <si>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</si>
  <si>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</si>
  <si>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</si>
  <si>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</si>
  <si>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</si>
  <si>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</si>
  <si>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</si>
  <si>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</si>
  <si>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</si>
  <si>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</si>
  <si>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</si>
  <si>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</si>
  <si>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</si>
  <si>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</si>
  <si>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</si>
  <si>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</si>
  <si>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</si>
  <si>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</si>
  <si>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</si>
  <si>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</si>
  <si>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</si>
  <si>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</si>
  <si>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</si>
  <si>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</si>
  <si>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</si>
  <si>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</si>
  <si>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</si>
  <si>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</si>
  <si>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</si>
  <si>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</si>
  <si>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</si>
  <si>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</si>
  <si>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</si>
  <si>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</si>
  <si>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</si>
  <si>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</si>
  <si>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</si>
  <si>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</si>
  <si>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</si>
  <si>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</si>
  <si>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</si>
  <si>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</si>
  <si>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</si>
  <si>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</si>
  <si>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</si>
  <si>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</si>
  <si>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</si>
  <si>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</si>
  <si>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</si>
  <si>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</si>
  <si>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</si>
  <si>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</si>
  <si>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</si>
  <si>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</si>
  <si>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</si>
  <si>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</si>
  <si>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</si>
  <si>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</si>
  <si>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</si>
  <si>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</si>
  <si>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</si>
  <si>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</si>
  <si>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</si>
  <si>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</si>
  <si>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</si>
  <si>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</si>
  <si>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</si>
  <si>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</si>
  <si>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</si>
  <si>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</si>
  <si>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</si>
  <si>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</si>
  <si>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</si>
  <si>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</si>
  <si>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</si>
  <si>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</si>
  <si>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</si>
  <si>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</si>
  <si>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</si>
  <si>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102032</t>
  </si>
  <si>
    <t>47</t>
  </si>
  <si>
    <t>04</t>
  </si>
  <si>
    <t>0</t>
  </si>
  <si>
    <t>000</t>
  </si>
  <si>
    <t>群馬県　桐生市</t>
  </si>
  <si>
    <t>法非適用</t>
  </si>
  <si>
    <t>電気事業</t>
  </si>
  <si>
    <t/>
  </si>
  <si>
    <t>該当数値なし</t>
  </si>
  <si>
    <t>-</t>
  </si>
  <si>
    <t>平成29年3月31日　清掃センター発電所</t>
  </si>
  <si>
    <t>無</t>
  </si>
  <si>
    <t>日立造船株式会社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</si>
  <si>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</si>
  <si>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</si>
  <si>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</si>
  <si>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</si>
  <si>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</si>
  <si>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</si>
  <si>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</si>
  <si>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</si>
  <si>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</si>
  <si>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</si>
  <si>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</si>
  <si>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</si>
  <si>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</si>
  <si>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</si>
  <si>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</si>
  <si>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</si>
  <si>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</si>
  <si>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</si>
  <si>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</si>
  <si>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</si>
  <si>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</si>
  <si>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</si>
  <si>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</si>
  <si>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</si>
  <si>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</si>
  <si>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</si>
  <si>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</si>
  <si>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</si>
  <si>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</si>
  <si>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</si>
  <si>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</si>
  <si>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</si>
  <si>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</si>
  <si>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</si>
  <si>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</si>
  <si>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</si>
  <si>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</si>
  <si>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</si>
  <si>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</si>
  <si>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</si>
  <si>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</si>
  <si>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</si>
  <si>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</si>
  <si>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</si>
  <si>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</si>
  <si>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</si>
  <si>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</si>
  <si>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</si>
  <si>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高い営業収支比率かつ100％に近い収益的収支比率から一見すると、発電事業としての健全性は保たれている。しかし、一般廃棄物処理施設の運営と密接しており、一般会計で計上する費用全体を考慮すると、運営は厳しい状況となる。　　　　　　　　　　　また、社会全体の電力情勢として、安定供給が確保されていることから、電力売払い単価は減少傾向にある。更には、ごみ量も減少傾向にあり、発電量の低下に伴って、今後の営業収益は減少する見込みである。                                           　　　今後、策定を予定している経営戦略の中で、本市の発電事業は一般廃棄物処理の余熱利用として行う発電で、主たる目的は自家消費であり、余剰分のみを売電しているに過ぎないため、事業の存続を含め検討する必要がある。</t>
    <rPh sb="0" eb="1">
      <t>タカ</t>
    </rPh>
    <rPh sb="2" eb="4">
      <t>エイギョウ</t>
    </rPh>
    <rPh sb="4" eb="6">
      <t>シュウシ</t>
    </rPh>
    <rPh sb="6" eb="8">
      <t>ヒリツ</t>
    </rPh>
    <rPh sb="15" eb="16">
      <t>チカ</t>
    </rPh>
    <rPh sb="17" eb="20">
      <t>シュウエキテキ</t>
    </rPh>
    <rPh sb="20" eb="22">
      <t>シュウシ</t>
    </rPh>
    <rPh sb="22" eb="24">
      <t>ヒリツ</t>
    </rPh>
    <rPh sb="26" eb="28">
      <t>イッケン</t>
    </rPh>
    <rPh sb="32" eb="34">
      <t>ハツデン</t>
    </rPh>
    <rPh sb="34" eb="36">
      <t>ジギョウ</t>
    </rPh>
    <rPh sb="40" eb="43">
      <t>ケンゼンセイ</t>
    </rPh>
    <rPh sb="44" eb="45">
      <t>タモ</t>
    </rPh>
    <rPh sb="55" eb="57">
      <t>イッパン</t>
    </rPh>
    <rPh sb="57" eb="60">
      <t>ハイキブツ</t>
    </rPh>
    <rPh sb="60" eb="62">
      <t>ショリ</t>
    </rPh>
    <rPh sb="62" eb="64">
      <t>シセツ</t>
    </rPh>
    <rPh sb="65" eb="67">
      <t>ウンエイ</t>
    </rPh>
    <rPh sb="68" eb="70">
      <t>ミッセツ</t>
    </rPh>
    <rPh sb="75" eb="77">
      <t>イッパン</t>
    </rPh>
    <rPh sb="77" eb="79">
      <t>カイケイ</t>
    </rPh>
    <rPh sb="80" eb="82">
      <t>ケイジョウ</t>
    </rPh>
    <rPh sb="84" eb="86">
      <t>ヒヨウ</t>
    </rPh>
    <rPh sb="86" eb="88">
      <t>ゼンタイ</t>
    </rPh>
    <rPh sb="89" eb="91">
      <t>コウリョ</t>
    </rPh>
    <rPh sb="95" eb="97">
      <t>ウンエイ</t>
    </rPh>
    <rPh sb="98" eb="99">
      <t>キビ</t>
    </rPh>
    <rPh sb="101" eb="103">
      <t>ジョウキョウ</t>
    </rPh>
    <rPh sb="121" eb="123">
      <t>シャカイ</t>
    </rPh>
    <rPh sb="123" eb="125">
      <t>ゼンタイ</t>
    </rPh>
    <rPh sb="126" eb="128">
      <t>デンリョク</t>
    </rPh>
    <rPh sb="128" eb="130">
      <t>ジョウセイ</t>
    </rPh>
    <rPh sb="134" eb="136">
      <t>アンテイ</t>
    </rPh>
    <rPh sb="136" eb="138">
      <t>キョウキュウ</t>
    </rPh>
    <rPh sb="139" eb="141">
      <t>カクホ</t>
    </rPh>
    <rPh sb="151" eb="153">
      <t>デンリョク</t>
    </rPh>
    <rPh sb="153" eb="155">
      <t>ウリハラ</t>
    </rPh>
    <rPh sb="156" eb="158">
      <t>タンカ</t>
    </rPh>
    <rPh sb="159" eb="161">
      <t>ゲンショウ</t>
    </rPh>
    <rPh sb="161" eb="163">
      <t>ケイコウ</t>
    </rPh>
    <rPh sb="167" eb="168">
      <t>サラ</t>
    </rPh>
    <rPh sb="173" eb="174">
      <t>リョウ</t>
    </rPh>
    <rPh sb="175" eb="177">
      <t>ゲンショウ</t>
    </rPh>
    <rPh sb="177" eb="179">
      <t>ケイコウ</t>
    </rPh>
    <rPh sb="183" eb="185">
      <t>ハツデン</t>
    </rPh>
    <rPh sb="185" eb="186">
      <t>リョウ</t>
    </rPh>
    <rPh sb="187" eb="189">
      <t>テイカ</t>
    </rPh>
    <rPh sb="190" eb="191">
      <t>トモナ</t>
    </rPh>
    <rPh sb="194" eb="196">
      <t>コンゴ</t>
    </rPh>
    <rPh sb="197" eb="199">
      <t>エイギョウ</t>
    </rPh>
    <rPh sb="199" eb="201">
      <t>シュウエキ</t>
    </rPh>
    <rPh sb="202" eb="204">
      <t>ゲンショウ</t>
    </rPh>
    <rPh sb="206" eb="208">
      <t>ミコ</t>
    </rPh>
    <rPh sb="259" eb="261">
      <t>コンゴ</t>
    </rPh>
    <rPh sb="262" eb="264">
      <t>サクテイ</t>
    </rPh>
    <rPh sb="265" eb="267">
      <t>ヨテイ</t>
    </rPh>
    <rPh sb="271" eb="273">
      <t>ケイエイ</t>
    </rPh>
    <rPh sb="273" eb="275">
      <t>センリャク</t>
    </rPh>
    <rPh sb="276" eb="277">
      <t>ナカ</t>
    </rPh>
    <rPh sb="279" eb="280">
      <t>ホン</t>
    </rPh>
    <rPh sb="280" eb="281">
      <t>シ</t>
    </rPh>
    <rPh sb="282" eb="284">
      <t>ハツデン</t>
    </rPh>
    <rPh sb="284" eb="286">
      <t>ジギョウ</t>
    </rPh>
    <rPh sb="287" eb="289">
      <t>イッパン</t>
    </rPh>
    <rPh sb="289" eb="292">
      <t>ハイキブツ</t>
    </rPh>
    <rPh sb="292" eb="294">
      <t>ショリ</t>
    </rPh>
    <rPh sb="295" eb="297">
      <t>ヨネツ</t>
    </rPh>
    <rPh sb="297" eb="299">
      <t>リヨウ</t>
    </rPh>
    <rPh sb="302" eb="303">
      <t>オコナ</t>
    </rPh>
    <rPh sb="304" eb="306">
      <t>ハツデン</t>
    </rPh>
    <rPh sb="308" eb="309">
      <t>シュ</t>
    </rPh>
    <rPh sb="311" eb="313">
      <t>モクテキ</t>
    </rPh>
    <rPh sb="314" eb="316">
      <t>ジカ</t>
    </rPh>
    <rPh sb="316" eb="318">
      <t>ショウヒ</t>
    </rPh>
    <rPh sb="322" eb="325">
      <t>ヨジョウブン</t>
    </rPh>
    <rPh sb="328" eb="330">
      <t>バイデン</t>
    </rPh>
    <rPh sb="335" eb="336">
      <t>ス</t>
    </rPh>
    <rPh sb="342" eb="344">
      <t>ジギョウ</t>
    </rPh>
    <rPh sb="345" eb="347">
      <t>ソンゾク</t>
    </rPh>
    <rPh sb="348" eb="349">
      <t>フク</t>
    </rPh>
    <rPh sb="350" eb="352">
      <t>ケントウ</t>
    </rPh>
    <rPh sb="354" eb="356">
      <t>ヒツヨウ</t>
    </rPh>
    <phoneticPr fontId="3"/>
  </si>
  <si>
    <t>設備利用率は、80％以上で推移しており、平均値よりも高い水準で発電設備を稼動している。平成26年度から平成28年度にかけて、基幹的設備改良工事を行い、発電効率の向上を目指している。しかし、年々発電の燃料となるごみが減少しており、今後の状況によっては安定した発電は厳しい状況となる。　　　　　　　　　　　　　　　　修繕費比率が平成28年度に0％となっている理由については、修繕費用の計上方法を精査し、それまで点検整備委託料について、その性質上、発電に係る設備の点検及び整備を行うことから修繕費として計上していたが、点検整備委託料は、あくまでも委託料となるため、修繕費用には計上しないとする検討結果となり、営業費用に占める修繕費用の比率が0％となったものである。
FIT収入割合が0％なのは、FIT制度への移行はせずに、RPS法の経過措置の適用を受けているためである。</t>
    <rPh sb="0" eb="2">
      <t>セツビ</t>
    </rPh>
    <rPh sb="2" eb="5">
      <t>リヨウリツ</t>
    </rPh>
    <rPh sb="10" eb="12">
      <t>イジョウ</t>
    </rPh>
    <rPh sb="13" eb="15">
      <t>スイイ</t>
    </rPh>
    <rPh sb="20" eb="23">
      <t>ヘイキンチ</t>
    </rPh>
    <rPh sb="26" eb="27">
      <t>タカ</t>
    </rPh>
    <rPh sb="28" eb="30">
      <t>スイジュン</t>
    </rPh>
    <rPh sb="31" eb="33">
      <t>ハツデン</t>
    </rPh>
    <rPh sb="33" eb="35">
      <t>セツビ</t>
    </rPh>
    <rPh sb="36" eb="38">
      <t>カドウ</t>
    </rPh>
    <rPh sb="43" eb="45">
      <t>ヘイセイ</t>
    </rPh>
    <rPh sb="47" eb="48">
      <t>ネン</t>
    </rPh>
    <rPh sb="48" eb="49">
      <t>ド</t>
    </rPh>
    <rPh sb="51" eb="53">
      <t>ヘイセイ</t>
    </rPh>
    <rPh sb="55" eb="56">
      <t>ネン</t>
    </rPh>
    <rPh sb="56" eb="57">
      <t>ド</t>
    </rPh>
    <rPh sb="62" eb="65">
      <t>キカンテキ</t>
    </rPh>
    <rPh sb="65" eb="67">
      <t>セツビ</t>
    </rPh>
    <rPh sb="67" eb="69">
      <t>カイリョウ</t>
    </rPh>
    <rPh sb="69" eb="71">
      <t>コウジ</t>
    </rPh>
    <rPh sb="72" eb="73">
      <t>オコナ</t>
    </rPh>
    <rPh sb="75" eb="77">
      <t>ハツデン</t>
    </rPh>
    <rPh sb="77" eb="79">
      <t>コウリツ</t>
    </rPh>
    <rPh sb="80" eb="82">
      <t>コウジョウ</t>
    </rPh>
    <rPh sb="83" eb="85">
      <t>メザ</t>
    </rPh>
    <rPh sb="94" eb="96">
      <t>ネンネン</t>
    </rPh>
    <rPh sb="96" eb="98">
      <t>ハツデン</t>
    </rPh>
    <rPh sb="99" eb="101">
      <t>ネンリョウ</t>
    </rPh>
    <rPh sb="107" eb="109">
      <t>ゲンショウ</t>
    </rPh>
    <rPh sb="114" eb="116">
      <t>コンゴ</t>
    </rPh>
    <rPh sb="117" eb="119">
      <t>ジョウキョウ</t>
    </rPh>
    <rPh sb="124" eb="126">
      <t>アンテイ</t>
    </rPh>
    <rPh sb="128" eb="130">
      <t>ハツデン</t>
    </rPh>
    <rPh sb="131" eb="132">
      <t>キビ</t>
    </rPh>
    <rPh sb="134" eb="136">
      <t>ジョウキョウ</t>
    </rPh>
    <rPh sb="156" eb="159">
      <t>シュウゼンヒ</t>
    </rPh>
    <rPh sb="159" eb="161">
      <t>ヒリツ</t>
    </rPh>
    <rPh sb="162" eb="164">
      <t>ヘイセイ</t>
    </rPh>
    <rPh sb="166" eb="168">
      <t>ネンド</t>
    </rPh>
    <rPh sb="177" eb="179">
      <t>リユウ</t>
    </rPh>
    <rPh sb="185" eb="187">
      <t>シュウゼン</t>
    </rPh>
    <rPh sb="187" eb="189">
      <t>ヒヨウ</t>
    </rPh>
    <rPh sb="190" eb="192">
      <t>ケイジョウ</t>
    </rPh>
    <rPh sb="192" eb="194">
      <t>ホウホウ</t>
    </rPh>
    <rPh sb="195" eb="197">
      <t>セイサ</t>
    </rPh>
    <rPh sb="203" eb="205">
      <t>テンケン</t>
    </rPh>
    <rPh sb="205" eb="207">
      <t>セイビ</t>
    </rPh>
    <rPh sb="207" eb="210">
      <t>イタクリョウ</t>
    </rPh>
    <rPh sb="217" eb="220">
      <t>セイシツジョウ</t>
    </rPh>
    <rPh sb="221" eb="223">
      <t>ハツデン</t>
    </rPh>
    <rPh sb="224" eb="225">
      <t>カカ</t>
    </rPh>
    <rPh sb="226" eb="228">
      <t>セツビ</t>
    </rPh>
    <rPh sb="229" eb="231">
      <t>テンケン</t>
    </rPh>
    <rPh sb="231" eb="232">
      <t>オヨ</t>
    </rPh>
    <rPh sb="233" eb="235">
      <t>セイビ</t>
    </rPh>
    <rPh sb="236" eb="237">
      <t>オコナ</t>
    </rPh>
    <rPh sb="242" eb="245">
      <t>シュウゼンヒ</t>
    </rPh>
    <rPh sb="248" eb="250">
      <t>ケイジョウ</t>
    </rPh>
    <rPh sb="256" eb="258">
      <t>テンケン</t>
    </rPh>
    <rPh sb="258" eb="260">
      <t>セイビ</t>
    </rPh>
    <rPh sb="260" eb="263">
      <t>イタクリョウ</t>
    </rPh>
    <rPh sb="270" eb="273">
      <t>イタクリョウ</t>
    </rPh>
    <rPh sb="279" eb="281">
      <t>シュウゼン</t>
    </rPh>
    <rPh sb="281" eb="283">
      <t>ヒヨウ</t>
    </rPh>
    <rPh sb="285" eb="287">
      <t>ケイジョウ</t>
    </rPh>
    <rPh sb="293" eb="295">
      <t>ケントウ</t>
    </rPh>
    <rPh sb="295" eb="297">
      <t>ケッカ</t>
    </rPh>
    <rPh sb="301" eb="303">
      <t>エイギョウ</t>
    </rPh>
    <rPh sb="303" eb="305">
      <t>ヒヨウ</t>
    </rPh>
    <rPh sb="306" eb="307">
      <t>シ</t>
    </rPh>
    <rPh sb="309" eb="311">
      <t>シュウゼン</t>
    </rPh>
    <rPh sb="311" eb="313">
      <t>ヒヨウ</t>
    </rPh>
    <rPh sb="314" eb="316">
      <t>ヒリツ</t>
    </rPh>
    <phoneticPr fontId="3"/>
  </si>
  <si>
    <t>非設置</t>
    <rPh sb="0" eb="1">
      <t>ヒ</t>
    </rPh>
    <rPh sb="1" eb="3">
      <t>セッチ</t>
    </rPh>
    <phoneticPr fontId="3"/>
  </si>
  <si>
    <t>一般会計で行う一般廃棄物処理の余熱利用に係る部分を、発電事業として運営している。従来の発電事業とは異なり、発電の熱源を生み出す焼却炉の整備、燃料を確保するためのごみ収集費用、人件費等、大部分を一般会計で計上していることから、営業収支比率が高いのが特徴である。また、収支のバランスをみながら、営業外費用として焼却炉の整備費用を一般会計へ繰り出してることから、収益的収支比率は概ね100％で推移している。　　　　　　　　　　　　　　　　　　　　　　　　　　　　　　　　　　　　　供給原価やEBITDAは、営業外費用に左右され、年度によってバラツキが生じている。</t>
    <rPh sb="0" eb="2">
      <t>イッパン</t>
    </rPh>
    <rPh sb="2" eb="4">
      <t>カイケイ</t>
    </rPh>
    <rPh sb="5" eb="6">
      <t>オコナ</t>
    </rPh>
    <rPh sb="7" eb="9">
      <t>イッパン</t>
    </rPh>
    <rPh sb="9" eb="12">
      <t>ハイキブツ</t>
    </rPh>
    <rPh sb="12" eb="14">
      <t>ショリ</t>
    </rPh>
    <rPh sb="15" eb="17">
      <t>ヨネツ</t>
    </rPh>
    <rPh sb="17" eb="19">
      <t>リヨウ</t>
    </rPh>
    <rPh sb="20" eb="21">
      <t>カカ</t>
    </rPh>
    <rPh sb="22" eb="24">
      <t>ブブン</t>
    </rPh>
    <rPh sb="26" eb="28">
      <t>ハツデン</t>
    </rPh>
    <rPh sb="28" eb="30">
      <t>ジギョウ</t>
    </rPh>
    <rPh sb="33" eb="35">
      <t>ウンエイ</t>
    </rPh>
    <rPh sb="40" eb="42">
      <t>ジュウライ</t>
    </rPh>
    <rPh sb="43" eb="45">
      <t>ハツデン</t>
    </rPh>
    <rPh sb="45" eb="47">
      <t>ジギョウ</t>
    </rPh>
    <rPh sb="49" eb="50">
      <t>コト</t>
    </rPh>
    <rPh sb="53" eb="55">
      <t>ハツデン</t>
    </rPh>
    <rPh sb="56" eb="58">
      <t>ネツゲン</t>
    </rPh>
    <rPh sb="59" eb="60">
      <t>ウ</t>
    </rPh>
    <rPh sb="61" eb="62">
      <t>ダ</t>
    </rPh>
    <rPh sb="63" eb="66">
      <t>ショウキャクロ</t>
    </rPh>
    <rPh sb="67" eb="69">
      <t>セイビ</t>
    </rPh>
    <rPh sb="70" eb="72">
      <t>ネンリョウ</t>
    </rPh>
    <rPh sb="73" eb="75">
      <t>カクホ</t>
    </rPh>
    <rPh sb="82" eb="84">
      <t>シュウシュウ</t>
    </rPh>
    <rPh sb="84" eb="86">
      <t>ヒヨウ</t>
    </rPh>
    <rPh sb="87" eb="91">
      <t>ジンケンヒトウ</t>
    </rPh>
    <rPh sb="92" eb="95">
      <t>ダイブブン</t>
    </rPh>
    <rPh sb="96" eb="98">
      <t>イッパン</t>
    </rPh>
    <rPh sb="98" eb="100">
      <t>カイケイ</t>
    </rPh>
    <rPh sb="101" eb="103">
      <t>ケイジョウ</t>
    </rPh>
    <rPh sb="112" eb="114">
      <t>エイギョウ</t>
    </rPh>
    <rPh sb="114" eb="116">
      <t>シュウシ</t>
    </rPh>
    <rPh sb="116" eb="118">
      <t>ヒリツ</t>
    </rPh>
    <rPh sb="119" eb="120">
      <t>タカ</t>
    </rPh>
    <rPh sb="123" eb="125">
      <t>トクチョウ</t>
    </rPh>
    <rPh sb="132" eb="134">
      <t>シュウシ</t>
    </rPh>
    <rPh sb="145" eb="148">
      <t>エイギョウガイ</t>
    </rPh>
    <rPh sb="148" eb="150">
      <t>ヒヨウ</t>
    </rPh>
    <rPh sb="153" eb="156">
      <t>ショウキャクロ</t>
    </rPh>
    <rPh sb="157" eb="159">
      <t>セイビ</t>
    </rPh>
    <rPh sb="159" eb="161">
      <t>ヒヨウ</t>
    </rPh>
    <rPh sb="162" eb="164">
      <t>イッパン</t>
    </rPh>
    <rPh sb="164" eb="166">
      <t>カイケイ</t>
    </rPh>
    <rPh sb="167" eb="168">
      <t>ク</t>
    </rPh>
    <rPh sb="169" eb="170">
      <t>ダ</t>
    </rPh>
    <rPh sb="178" eb="181">
      <t>シュウエキテキ</t>
    </rPh>
    <rPh sb="181" eb="183">
      <t>シュウシ</t>
    </rPh>
    <rPh sb="183" eb="185">
      <t>ヒリツ</t>
    </rPh>
    <rPh sb="186" eb="187">
      <t>オオム</t>
    </rPh>
    <rPh sb="193" eb="195">
      <t>スイイ</t>
    </rPh>
    <rPh sb="237" eb="239">
      <t>キョウキュウ</t>
    </rPh>
    <rPh sb="239" eb="241">
      <t>ゲンカ</t>
    </rPh>
    <rPh sb="250" eb="253">
      <t>エイギョウガイ</t>
    </rPh>
    <rPh sb="253" eb="255">
      <t>ヒヨウ</t>
    </rPh>
    <rPh sb="256" eb="258">
      <t>サユウ</t>
    </rPh>
    <rPh sb="261" eb="263">
      <t>ネンド</t>
    </rPh>
    <rPh sb="272" eb="273">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</si>
</sst>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1425</c:v>
                </c:pt>
                <c:pt idx="1">
                  <c:v>99.5</c:v>
                </c:pt>
                <c:pt idx="2">
                  <c:v>101.7</c:v>
                </c:pt>
                <c:pt idx="3">
                  <c:v>103.5</c:v>
                </c:pt>
                <c:pt idx="4">
                  <c:v>142.1</c:v>
                </c:pt>
              </c:numCache>
            </c:numRef>
          </c:val>
          <c:extLst xmlns:c16r2="http://schemas.microsoft.com/office/drawing/2015/06/chart">
            <c:ext xmlns:c16="http://schemas.microsoft.com/office/drawing/2014/chart" uri="{C3380CC4-5D6E-409C-BE32-E72D297353CC}">
              <c16:uniqueId val="{00000000-9122-48C2-AAA9-C9D88808ABBE}"/>
            </c:ext>
          </c:extLst>
        </c:ser>
        <c:dLbls>
          <c:showLegendKey val="0"/>
          <c:showVal val="0"/>
          <c:showCatName val="0"/>
          <c:showSerName val="0"/>
          <c:showPercent val="0"/>
          <c:showBubbleSize val="0"/>
        </c:dLbls>
        <c:gapWidth val="180"/>
        <c:overlap val="-90"/>
        <c:axId val="164531168"/>
        <c:axId val="16514072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xmlns:c16r2="http://schemas.microsoft.com/office/drawing/2015/06/chart">
            <c:ext xmlns:c16="http://schemas.microsoft.com/office/drawing/2014/chart" uri="{C3380CC4-5D6E-409C-BE32-E72D297353CC}">
              <c16:uniqueId val="{00000001-9122-48C2-AAA9-C9D88808ABB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122-48C2-AAA9-C9D88808ABBE}"/>
            </c:ext>
          </c:extLst>
        </c:ser>
        <c:dLbls>
          <c:showLegendKey val="0"/>
          <c:showVal val="0"/>
          <c:showCatName val="0"/>
          <c:showSerName val="0"/>
          <c:showPercent val="0"/>
          <c:showBubbleSize val="0"/>
        </c:dLbls>
        <c:marker val="1"/>
        <c:smooth val="0"/>
        <c:axId val="164531168"/>
        <c:axId val="165140720"/>
      </c:lineChart>
      <c:catAx>
        <c:axId val="164531168"/>
        <c:scaling>
          <c:orientation val="minMax"/>
        </c:scaling>
        <c:delete val="0"/>
        <c:axPos val="b"/>
        <c:numFmt formatCode="ge" sourceLinked="1"/>
        <c:majorTickMark val="none"/>
        <c:minorTickMark val="none"/>
        <c:tickLblPos val="none"/>
        <c:crossAx val="165140720"/>
        <c:crosses val="autoZero"/>
        <c:auto val="0"/>
        <c:lblAlgn val="ctr"/>
        <c:lblOffset val="100"/>
        <c:noMultiLvlLbl val="1"/>
      </c:catAx>
      <c:valAx>
        <c:axId val="165140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5311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52-4743-921B-1F0D9CBC497E}"/>
            </c:ext>
          </c:extLst>
        </c:ser>
        <c:dLbls>
          <c:showLegendKey val="0"/>
          <c:showVal val="0"/>
          <c:showCatName val="0"/>
          <c:showSerName val="0"/>
          <c:showPercent val="0"/>
          <c:showBubbleSize val="0"/>
        </c:dLbls>
        <c:gapWidth val="180"/>
        <c:overlap val="-90"/>
        <c:axId val="245600064"/>
        <c:axId val="245600456"/>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xmlns:c16r2="http://schemas.microsoft.com/office/drawing/2015/06/chart">
            <c:ext xmlns:c16="http://schemas.microsoft.com/office/drawing/2014/chart" uri="{C3380CC4-5D6E-409C-BE32-E72D297353CC}">
              <c16:uniqueId val="{00000001-0D52-4743-921B-1F0D9CBC497E}"/>
            </c:ext>
          </c:extLst>
        </c:ser>
        <c:dLbls>
          <c:showLegendKey val="0"/>
          <c:showVal val="0"/>
          <c:showCatName val="0"/>
          <c:showSerName val="0"/>
          <c:showPercent val="0"/>
          <c:showBubbleSize val="0"/>
        </c:dLbls>
        <c:marker val="1"/>
        <c:smooth val="0"/>
        <c:axId val="245600064"/>
        <c:axId val="245600456"/>
      </c:lineChart>
      <c:catAx>
        <c:axId val="245600064"/>
        <c:scaling>
          <c:orientation val="minMax"/>
        </c:scaling>
        <c:delete val="0"/>
        <c:axPos val="b"/>
        <c:numFmt formatCode="ge" sourceLinked="1"/>
        <c:majorTickMark val="none"/>
        <c:minorTickMark val="none"/>
        <c:tickLblPos val="none"/>
        <c:crossAx val="245600456"/>
        <c:crosses val="autoZero"/>
        <c:auto val="0"/>
        <c:lblAlgn val="ctr"/>
        <c:lblOffset val="100"/>
        <c:noMultiLvlLbl val="1"/>
      </c:catAx>
      <c:valAx>
        <c:axId val="245600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00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6B-4170-AF35-C34A65B7A8D6}"/>
            </c:ext>
          </c:extLst>
        </c:ser>
        <c:dLbls>
          <c:showLegendKey val="0"/>
          <c:showVal val="0"/>
          <c:showCatName val="0"/>
          <c:showSerName val="0"/>
          <c:showPercent val="0"/>
          <c:showBubbleSize val="0"/>
        </c:dLbls>
        <c:gapWidth val="180"/>
        <c:overlap val="-90"/>
        <c:axId val="245601240"/>
        <c:axId val="245601632"/>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6B-4170-AF35-C34A65B7A8D6}"/>
            </c:ext>
          </c:extLst>
        </c:ser>
        <c:dLbls>
          <c:showLegendKey val="0"/>
          <c:showVal val="0"/>
          <c:showCatName val="0"/>
          <c:showSerName val="0"/>
          <c:showPercent val="0"/>
          <c:showBubbleSize val="0"/>
        </c:dLbls>
        <c:marker val="1"/>
        <c:smooth val="0"/>
        <c:axId val="245601240"/>
        <c:axId val="245601632"/>
      </c:lineChart>
      <c:catAx>
        <c:axId val="245601240"/>
        <c:scaling>
          <c:orientation val="minMax"/>
        </c:scaling>
        <c:delete val="0"/>
        <c:axPos val="b"/>
        <c:numFmt formatCode="ge" sourceLinked="1"/>
        <c:majorTickMark val="none"/>
        <c:minorTickMark val="none"/>
        <c:tickLblPos val="none"/>
        <c:crossAx val="245601632"/>
        <c:crosses val="autoZero"/>
        <c:auto val="0"/>
        <c:lblAlgn val="ctr"/>
        <c:lblOffset val="100"/>
        <c:noMultiLvlLbl val="1"/>
      </c:catAx>
      <c:valAx>
        <c:axId val="245601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01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5E-4949-B8BC-78716D0E9880}"/>
            </c:ext>
          </c:extLst>
        </c:ser>
        <c:dLbls>
          <c:showLegendKey val="0"/>
          <c:showVal val="0"/>
          <c:showCatName val="0"/>
          <c:showSerName val="0"/>
          <c:showPercent val="0"/>
          <c:showBubbleSize val="0"/>
        </c:dLbls>
        <c:gapWidth val="180"/>
        <c:overlap val="-90"/>
        <c:axId val="245602416"/>
        <c:axId val="245602808"/>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5E-4949-B8BC-78716D0E9880}"/>
            </c:ext>
          </c:extLst>
        </c:ser>
        <c:dLbls>
          <c:showLegendKey val="0"/>
          <c:showVal val="0"/>
          <c:showCatName val="0"/>
          <c:showSerName val="0"/>
          <c:showPercent val="0"/>
          <c:showBubbleSize val="0"/>
        </c:dLbls>
        <c:marker val="1"/>
        <c:smooth val="0"/>
        <c:axId val="245602416"/>
        <c:axId val="245602808"/>
      </c:lineChart>
      <c:catAx>
        <c:axId val="245602416"/>
        <c:scaling>
          <c:orientation val="minMax"/>
        </c:scaling>
        <c:delete val="0"/>
        <c:axPos val="b"/>
        <c:numFmt formatCode="ge" sourceLinked="1"/>
        <c:majorTickMark val="none"/>
        <c:minorTickMark val="none"/>
        <c:tickLblPos val="none"/>
        <c:crossAx val="245602808"/>
        <c:crosses val="autoZero"/>
        <c:auto val="0"/>
        <c:lblAlgn val="ctr"/>
        <c:lblOffset val="100"/>
        <c:noMultiLvlLbl val="1"/>
      </c:catAx>
      <c:valAx>
        <c:axId val="245602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02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8B-4B29-8999-BD9810BCF7E1}"/>
            </c:ext>
          </c:extLst>
        </c:ser>
        <c:dLbls>
          <c:showLegendKey val="0"/>
          <c:showVal val="0"/>
          <c:showCatName val="0"/>
          <c:showSerName val="0"/>
          <c:showPercent val="0"/>
          <c:showBubbleSize val="0"/>
        </c:dLbls>
        <c:gapWidth val="180"/>
        <c:overlap val="-90"/>
        <c:axId val="245603592"/>
        <c:axId val="24575775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8B-4B29-8999-BD9810BCF7E1}"/>
            </c:ext>
          </c:extLst>
        </c:ser>
        <c:dLbls>
          <c:showLegendKey val="0"/>
          <c:showVal val="0"/>
          <c:showCatName val="0"/>
          <c:showSerName val="0"/>
          <c:showPercent val="0"/>
          <c:showBubbleSize val="0"/>
        </c:dLbls>
        <c:marker val="1"/>
        <c:smooth val="0"/>
        <c:axId val="245603592"/>
        <c:axId val="245757752"/>
      </c:lineChart>
      <c:catAx>
        <c:axId val="245603592"/>
        <c:scaling>
          <c:orientation val="minMax"/>
        </c:scaling>
        <c:delete val="0"/>
        <c:axPos val="b"/>
        <c:numFmt formatCode="ge" sourceLinked="1"/>
        <c:majorTickMark val="none"/>
        <c:minorTickMark val="none"/>
        <c:tickLblPos val="none"/>
        <c:crossAx val="245757752"/>
        <c:crosses val="autoZero"/>
        <c:auto val="0"/>
        <c:lblAlgn val="ctr"/>
        <c:lblOffset val="100"/>
        <c:noMultiLvlLbl val="1"/>
      </c:catAx>
      <c:valAx>
        <c:axId val="245757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456035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70-48D7-8B32-BD1565A32ABA}"/>
            </c:ext>
          </c:extLst>
        </c:ser>
        <c:dLbls>
          <c:showLegendKey val="0"/>
          <c:showVal val="0"/>
          <c:showCatName val="0"/>
          <c:showSerName val="0"/>
          <c:showPercent val="0"/>
          <c:showBubbleSize val="0"/>
        </c:dLbls>
        <c:gapWidth val="180"/>
        <c:overlap val="-90"/>
        <c:axId val="245758536"/>
        <c:axId val="24575892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70-48D7-8B32-BD1565A32ABA}"/>
            </c:ext>
          </c:extLst>
        </c:ser>
        <c:dLbls>
          <c:showLegendKey val="0"/>
          <c:showVal val="0"/>
          <c:showCatName val="0"/>
          <c:showSerName val="0"/>
          <c:showPercent val="0"/>
          <c:showBubbleSize val="0"/>
        </c:dLbls>
        <c:marker val="1"/>
        <c:smooth val="0"/>
        <c:axId val="245758536"/>
        <c:axId val="245758928"/>
      </c:lineChart>
      <c:catAx>
        <c:axId val="245758536"/>
        <c:scaling>
          <c:orientation val="minMax"/>
        </c:scaling>
        <c:delete val="0"/>
        <c:axPos val="b"/>
        <c:numFmt formatCode="ge" sourceLinked="1"/>
        <c:majorTickMark val="none"/>
        <c:minorTickMark val="none"/>
        <c:tickLblPos val="none"/>
        <c:crossAx val="245758928"/>
        <c:crosses val="autoZero"/>
        <c:auto val="0"/>
        <c:lblAlgn val="ctr"/>
        <c:lblOffset val="100"/>
        <c:noMultiLvlLbl val="1"/>
      </c:catAx>
      <c:valAx>
        <c:axId val="245758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758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59-4848-8BD8-5526C099FE61}"/>
            </c:ext>
          </c:extLst>
        </c:ser>
        <c:dLbls>
          <c:showLegendKey val="0"/>
          <c:showVal val="0"/>
          <c:showCatName val="0"/>
          <c:showSerName val="0"/>
          <c:showPercent val="0"/>
          <c:showBubbleSize val="0"/>
        </c:dLbls>
        <c:gapWidth val="180"/>
        <c:overlap val="-90"/>
        <c:axId val="245759712"/>
        <c:axId val="24576010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59-4848-8BD8-5526C099FE61}"/>
            </c:ext>
          </c:extLst>
        </c:ser>
        <c:dLbls>
          <c:showLegendKey val="0"/>
          <c:showVal val="0"/>
          <c:showCatName val="0"/>
          <c:showSerName val="0"/>
          <c:showPercent val="0"/>
          <c:showBubbleSize val="0"/>
        </c:dLbls>
        <c:marker val="1"/>
        <c:smooth val="0"/>
        <c:axId val="245759712"/>
        <c:axId val="245760104"/>
      </c:lineChart>
      <c:catAx>
        <c:axId val="245759712"/>
        <c:scaling>
          <c:orientation val="minMax"/>
        </c:scaling>
        <c:delete val="0"/>
        <c:axPos val="b"/>
        <c:numFmt formatCode="ge" sourceLinked="1"/>
        <c:majorTickMark val="none"/>
        <c:minorTickMark val="none"/>
        <c:tickLblPos val="none"/>
        <c:crossAx val="245760104"/>
        <c:crosses val="autoZero"/>
        <c:auto val="0"/>
        <c:lblAlgn val="ctr"/>
        <c:lblOffset val="100"/>
        <c:noMultiLvlLbl val="1"/>
      </c:catAx>
      <c:valAx>
        <c:axId val="245760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759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88.3</c:v>
                </c:pt>
                <c:pt idx="1">
                  <c:v>85.8</c:v>
                </c:pt>
                <c:pt idx="2">
                  <c:v>80.2</c:v>
                </c:pt>
                <c:pt idx="3">
                  <c:v>84.4</c:v>
                </c:pt>
                <c:pt idx="4">
                  <c:v>70.599999999999994</c:v>
                </c:pt>
              </c:numCache>
            </c:numRef>
          </c:val>
          <c:extLst xmlns:c16r2="http://schemas.microsoft.com/office/drawing/2015/06/chart">
            <c:ext xmlns:c16="http://schemas.microsoft.com/office/drawing/2014/chart" uri="{C3380CC4-5D6E-409C-BE32-E72D297353CC}">
              <c16:uniqueId val="{00000000-83F5-42E5-BA1A-44C9D76FF699}"/>
            </c:ext>
          </c:extLst>
        </c:ser>
        <c:dLbls>
          <c:showLegendKey val="0"/>
          <c:showVal val="0"/>
          <c:showCatName val="0"/>
          <c:showSerName val="0"/>
          <c:showPercent val="0"/>
          <c:showBubbleSize val="0"/>
        </c:dLbls>
        <c:gapWidth val="180"/>
        <c:overlap val="-90"/>
        <c:axId val="245760888"/>
        <c:axId val="24576128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51.6</c:v>
                </c:pt>
                <c:pt idx="1">
                  <c:v>49.8</c:v>
                </c:pt>
                <c:pt idx="2">
                  <c:v>50.3</c:v>
                </c:pt>
                <c:pt idx="3">
                  <c:v>47.9</c:v>
                </c:pt>
                <c:pt idx="4">
                  <c:v>54</c:v>
                </c:pt>
              </c:numCache>
            </c:numRef>
          </c:val>
          <c:smooth val="0"/>
          <c:extLst xmlns:c16r2="http://schemas.microsoft.com/office/drawing/2015/06/chart">
            <c:ext xmlns:c16="http://schemas.microsoft.com/office/drawing/2014/chart" uri="{C3380CC4-5D6E-409C-BE32-E72D297353CC}">
              <c16:uniqueId val="{00000001-83F5-42E5-BA1A-44C9D76FF699}"/>
            </c:ext>
          </c:extLst>
        </c:ser>
        <c:dLbls>
          <c:showLegendKey val="0"/>
          <c:showVal val="0"/>
          <c:showCatName val="0"/>
          <c:showSerName val="0"/>
          <c:showPercent val="0"/>
          <c:showBubbleSize val="0"/>
        </c:dLbls>
        <c:marker val="1"/>
        <c:smooth val="0"/>
        <c:axId val="245760888"/>
        <c:axId val="245761280"/>
      </c:lineChart>
      <c:catAx>
        <c:axId val="245760888"/>
        <c:scaling>
          <c:orientation val="minMax"/>
        </c:scaling>
        <c:delete val="0"/>
        <c:axPos val="b"/>
        <c:numFmt formatCode="ge" sourceLinked="1"/>
        <c:majorTickMark val="none"/>
        <c:minorTickMark val="none"/>
        <c:tickLblPos val="none"/>
        <c:crossAx val="245761280"/>
        <c:crosses val="autoZero"/>
        <c:auto val="0"/>
        <c:lblAlgn val="ctr"/>
        <c:lblOffset val="100"/>
        <c:noMultiLvlLbl val="1"/>
      </c:catAx>
      <c:valAx>
        <c:axId val="245761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760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100</c:v>
                </c:pt>
                <c:pt idx="1">
                  <c:v>100</c:v>
                </c:pt>
                <c:pt idx="2">
                  <c:v>100</c:v>
                </c:pt>
                <c:pt idx="3">
                  <c:v>100</c:v>
                </c:pt>
                <c:pt idx="4">
                  <c:v>0</c:v>
                </c:pt>
              </c:numCache>
            </c:numRef>
          </c:val>
          <c:extLst xmlns:c16r2="http://schemas.microsoft.com/office/drawing/2015/06/chart">
            <c:ext xmlns:c16="http://schemas.microsoft.com/office/drawing/2014/chart" uri="{C3380CC4-5D6E-409C-BE32-E72D297353CC}">
              <c16:uniqueId val="{00000000-6064-470C-ACA4-6CA8D46A77EA}"/>
            </c:ext>
          </c:extLst>
        </c:ser>
        <c:dLbls>
          <c:showLegendKey val="0"/>
          <c:showVal val="0"/>
          <c:showCatName val="0"/>
          <c:showSerName val="0"/>
          <c:showPercent val="0"/>
          <c:showBubbleSize val="0"/>
        </c:dLbls>
        <c:gapWidth val="180"/>
        <c:overlap val="-90"/>
        <c:axId val="245938640"/>
        <c:axId val="24593903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8.5</c:v>
                </c:pt>
                <c:pt idx="1">
                  <c:v>11.5</c:v>
                </c:pt>
                <c:pt idx="2">
                  <c:v>5.2</c:v>
                </c:pt>
                <c:pt idx="3">
                  <c:v>13</c:v>
                </c:pt>
                <c:pt idx="4">
                  <c:v>8.9</c:v>
                </c:pt>
              </c:numCache>
            </c:numRef>
          </c:val>
          <c:smooth val="0"/>
          <c:extLst xmlns:c16r2="http://schemas.microsoft.com/office/drawing/2015/06/chart">
            <c:ext xmlns:c16="http://schemas.microsoft.com/office/drawing/2014/chart" uri="{C3380CC4-5D6E-409C-BE32-E72D297353CC}">
              <c16:uniqueId val="{00000001-6064-470C-ACA4-6CA8D46A77EA}"/>
            </c:ext>
          </c:extLst>
        </c:ser>
        <c:dLbls>
          <c:showLegendKey val="0"/>
          <c:showVal val="0"/>
          <c:showCatName val="0"/>
          <c:showSerName val="0"/>
          <c:showPercent val="0"/>
          <c:showBubbleSize val="0"/>
        </c:dLbls>
        <c:marker val="1"/>
        <c:smooth val="0"/>
        <c:axId val="245938640"/>
        <c:axId val="245939032"/>
      </c:lineChart>
      <c:catAx>
        <c:axId val="245938640"/>
        <c:scaling>
          <c:orientation val="minMax"/>
        </c:scaling>
        <c:delete val="0"/>
        <c:axPos val="b"/>
        <c:numFmt formatCode="ge" sourceLinked="1"/>
        <c:majorTickMark val="none"/>
        <c:minorTickMark val="none"/>
        <c:tickLblPos val="none"/>
        <c:crossAx val="245939032"/>
        <c:crosses val="autoZero"/>
        <c:auto val="0"/>
        <c:lblAlgn val="ctr"/>
        <c:lblOffset val="100"/>
        <c:noMultiLvlLbl val="1"/>
      </c:catAx>
      <c:valAx>
        <c:axId val="245939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38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3.9</c:v>
                </c:pt>
                <c:pt idx="1">
                  <c:v>3.3</c:v>
                </c:pt>
                <c:pt idx="2">
                  <c:v>2.4</c:v>
                </c:pt>
                <c:pt idx="3">
                  <c:v>1.8</c:v>
                </c:pt>
                <c:pt idx="4">
                  <c:v>2.2000000000000002</c:v>
                </c:pt>
              </c:numCache>
            </c:numRef>
          </c:val>
          <c:extLst xmlns:c16r2="http://schemas.microsoft.com/office/drawing/2015/06/chart">
            <c:ext xmlns:c16="http://schemas.microsoft.com/office/drawing/2014/chart" uri="{C3380CC4-5D6E-409C-BE32-E72D297353CC}">
              <c16:uniqueId val="{00000000-6F24-4406-9B1A-1871993225C7}"/>
            </c:ext>
          </c:extLst>
        </c:ser>
        <c:dLbls>
          <c:showLegendKey val="0"/>
          <c:showVal val="0"/>
          <c:showCatName val="0"/>
          <c:showSerName val="0"/>
          <c:showPercent val="0"/>
          <c:showBubbleSize val="0"/>
        </c:dLbls>
        <c:gapWidth val="180"/>
        <c:overlap val="-90"/>
        <c:axId val="245940208"/>
        <c:axId val="24594060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58.5</c:v>
                </c:pt>
                <c:pt idx="1">
                  <c:v>34.5</c:v>
                </c:pt>
                <c:pt idx="2">
                  <c:v>26.3</c:v>
                </c:pt>
                <c:pt idx="3">
                  <c:v>24.5</c:v>
                </c:pt>
                <c:pt idx="4">
                  <c:v>15.2</c:v>
                </c:pt>
              </c:numCache>
            </c:numRef>
          </c:val>
          <c:smooth val="0"/>
          <c:extLst xmlns:c16r2="http://schemas.microsoft.com/office/drawing/2015/06/chart">
            <c:ext xmlns:c16="http://schemas.microsoft.com/office/drawing/2014/chart" uri="{C3380CC4-5D6E-409C-BE32-E72D297353CC}">
              <c16:uniqueId val="{00000001-6F24-4406-9B1A-1871993225C7}"/>
            </c:ext>
          </c:extLst>
        </c:ser>
        <c:dLbls>
          <c:showLegendKey val="0"/>
          <c:showVal val="0"/>
          <c:showCatName val="0"/>
          <c:showSerName val="0"/>
          <c:showPercent val="0"/>
          <c:showBubbleSize val="0"/>
        </c:dLbls>
        <c:marker val="1"/>
        <c:smooth val="0"/>
        <c:axId val="245940208"/>
        <c:axId val="245940600"/>
      </c:lineChart>
      <c:catAx>
        <c:axId val="245940208"/>
        <c:scaling>
          <c:orientation val="minMax"/>
        </c:scaling>
        <c:delete val="0"/>
        <c:axPos val="b"/>
        <c:numFmt formatCode="ge" sourceLinked="1"/>
        <c:majorTickMark val="none"/>
        <c:minorTickMark val="none"/>
        <c:tickLblPos val="none"/>
        <c:crossAx val="245940600"/>
        <c:crosses val="autoZero"/>
        <c:auto val="0"/>
        <c:lblAlgn val="ctr"/>
        <c:lblOffset val="100"/>
        <c:noMultiLvlLbl val="1"/>
      </c:catAx>
      <c:valAx>
        <c:axId val="245940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40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C0-41E4-BA65-7C2DE3F5B160}"/>
            </c:ext>
          </c:extLst>
        </c:ser>
        <c:dLbls>
          <c:showLegendKey val="0"/>
          <c:showVal val="0"/>
          <c:showCatName val="0"/>
          <c:showSerName val="0"/>
          <c:showPercent val="0"/>
          <c:showBubbleSize val="0"/>
        </c:dLbls>
        <c:gapWidth val="180"/>
        <c:overlap val="-90"/>
        <c:axId val="245940992"/>
        <c:axId val="2459413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C0-41E4-BA65-7C2DE3F5B160}"/>
            </c:ext>
          </c:extLst>
        </c:ser>
        <c:dLbls>
          <c:showLegendKey val="0"/>
          <c:showVal val="0"/>
          <c:showCatName val="0"/>
          <c:showSerName val="0"/>
          <c:showPercent val="0"/>
          <c:showBubbleSize val="0"/>
        </c:dLbls>
        <c:marker val="1"/>
        <c:smooth val="0"/>
        <c:axId val="245940992"/>
        <c:axId val="245941384"/>
      </c:lineChart>
      <c:catAx>
        <c:axId val="245940992"/>
        <c:scaling>
          <c:orientation val="minMax"/>
        </c:scaling>
        <c:delete val="0"/>
        <c:axPos val="b"/>
        <c:numFmt formatCode="ge" sourceLinked="1"/>
        <c:majorTickMark val="none"/>
        <c:minorTickMark val="none"/>
        <c:tickLblPos val="none"/>
        <c:crossAx val="245941384"/>
        <c:crosses val="autoZero"/>
        <c:auto val="0"/>
        <c:lblAlgn val="ctr"/>
        <c:lblOffset val="100"/>
        <c:noMultiLvlLbl val="1"/>
      </c:catAx>
      <c:valAx>
        <c:axId val="245941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40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3259.1</c:v>
                </c:pt>
                <c:pt idx="1">
                  <c:v>2358.1</c:v>
                </c:pt>
                <c:pt idx="2">
                  <c:v>2450.3000000000002</c:v>
                </c:pt>
                <c:pt idx="3">
                  <c:v>2486.6999999999998</c:v>
                </c:pt>
                <c:pt idx="4">
                  <c:v>1530.1</c:v>
                </c:pt>
              </c:numCache>
            </c:numRef>
          </c:val>
          <c:extLst xmlns:c16r2="http://schemas.microsoft.com/office/drawing/2015/06/chart">
            <c:ext xmlns:c16="http://schemas.microsoft.com/office/drawing/2014/chart" uri="{C3380CC4-5D6E-409C-BE32-E72D297353CC}">
              <c16:uniqueId val="{00000000-42AF-4B9A-871C-4577A87EDE6F}"/>
            </c:ext>
          </c:extLst>
        </c:ser>
        <c:dLbls>
          <c:showLegendKey val="0"/>
          <c:showVal val="0"/>
          <c:showCatName val="0"/>
          <c:showSerName val="0"/>
          <c:showPercent val="0"/>
          <c:showBubbleSize val="0"/>
        </c:dLbls>
        <c:gapWidth val="180"/>
        <c:overlap val="-90"/>
        <c:axId val="165142288"/>
        <c:axId val="165142680"/>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xmlns:c16r2="http://schemas.microsoft.com/office/drawing/2015/06/chart">
            <c:ext xmlns:c16="http://schemas.microsoft.com/office/drawing/2014/chart" uri="{C3380CC4-5D6E-409C-BE32-E72D297353CC}">
              <c16:uniqueId val="{00000001-42AF-4B9A-871C-4577A87EDE6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2AF-4B9A-871C-4577A87EDE6F}"/>
            </c:ext>
          </c:extLst>
        </c:ser>
        <c:dLbls>
          <c:showLegendKey val="0"/>
          <c:showVal val="0"/>
          <c:showCatName val="0"/>
          <c:showSerName val="0"/>
          <c:showPercent val="0"/>
          <c:showBubbleSize val="0"/>
        </c:dLbls>
        <c:marker val="1"/>
        <c:smooth val="0"/>
        <c:axId val="165142288"/>
        <c:axId val="165142680"/>
      </c:lineChart>
      <c:catAx>
        <c:axId val="165142288"/>
        <c:scaling>
          <c:orientation val="minMax"/>
        </c:scaling>
        <c:delete val="0"/>
        <c:axPos val="b"/>
        <c:numFmt formatCode="ge" sourceLinked="1"/>
        <c:majorTickMark val="none"/>
        <c:minorTickMark val="none"/>
        <c:tickLblPos val="none"/>
        <c:crossAx val="165142680"/>
        <c:crosses val="autoZero"/>
        <c:auto val="0"/>
        <c:lblAlgn val="ctr"/>
        <c:lblOffset val="100"/>
        <c:noMultiLvlLbl val="1"/>
      </c:catAx>
      <c:valAx>
        <c:axId val="165142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142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1F-4078-A6F3-E762EA2183E2}"/>
            </c:ext>
          </c:extLst>
        </c:ser>
        <c:dLbls>
          <c:showLegendKey val="0"/>
          <c:showVal val="0"/>
          <c:showCatName val="0"/>
          <c:showSerName val="0"/>
          <c:showPercent val="0"/>
          <c:showBubbleSize val="0"/>
        </c:dLbls>
        <c:gapWidth val="180"/>
        <c:overlap val="-90"/>
        <c:axId val="245148800"/>
        <c:axId val="24514919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7.1</c:v>
                </c:pt>
                <c:pt idx="1">
                  <c:v>40.700000000000003</c:v>
                </c:pt>
                <c:pt idx="2">
                  <c:v>52.3</c:v>
                </c:pt>
                <c:pt idx="3">
                  <c:v>52.8</c:v>
                </c:pt>
                <c:pt idx="4">
                  <c:v>51.2</c:v>
                </c:pt>
              </c:numCache>
            </c:numRef>
          </c:val>
          <c:smooth val="0"/>
          <c:extLst xmlns:c16r2="http://schemas.microsoft.com/office/drawing/2015/06/chart">
            <c:ext xmlns:c16="http://schemas.microsoft.com/office/drawing/2014/chart" uri="{C3380CC4-5D6E-409C-BE32-E72D297353CC}">
              <c16:uniqueId val="{00000001-381F-4078-A6F3-E762EA2183E2}"/>
            </c:ext>
          </c:extLst>
        </c:ser>
        <c:dLbls>
          <c:showLegendKey val="0"/>
          <c:showVal val="0"/>
          <c:showCatName val="0"/>
          <c:showSerName val="0"/>
          <c:showPercent val="0"/>
          <c:showBubbleSize val="0"/>
        </c:dLbls>
        <c:marker val="1"/>
        <c:smooth val="0"/>
        <c:axId val="245148800"/>
        <c:axId val="245149192"/>
      </c:lineChart>
      <c:catAx>
        <c:axId val="245148800"/>
        <c:scaling>
          <c:orientation val="minMax"/>
        </c:scaling>
        <c:delete val="0"/>
        <c:axPos val="b"/>
        <c:numFmt formatCode="ge" sourceLinked="1"/>
        <c:majorTickMark val="none"/>
        <c:minorTickMark val="none"/>
        <c:tickLblPos val="none"/>
        <c:crossAx val="245149192"/>
        <c:crosses val="autoZero"/>
        <c:auto val="0"/>
        <c:lblAlgn val="ctr"/>
        <c:lblOffset val="100"/>
        <c:noMultiLvlLbl val="1"/>
      </c:catAx>
      <c:valAx>
        <c:axId val="245149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148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02-424F-8704-EC9D57B8FACE}"/>
            </c:ext>
          </c:extLst>
        </c:ser>
        <c:dLbls>
          <c:showLegendKey val="0"/>
          <c:showVal val="0"/>
          <c:showCatName val="0"/>
          <c:showSerName val="0"/>
          <c:showPercent val="0"/>
          <c:showBubbleSize val="0"/>
        </c:dLbls>
        <c:gapWidth val="180"/>
        <c:overlap val="-90"/>
        <c:axId val="245149976"/>
        <c:axId val="24515036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02-424F-8704-EC9D57B8FACE}"/>
            </c:ext>
          </c:extLst>
        </c:ser>
        <c:dLbls>
          <c:showLegendKey val="0"/>
          <c:showVal val="0"/>
          <c:showCatName val="0"/>
          <c:showSerName val="0"/>
          <c:showPercent val="0"/>
          <c:showBubbleSize val="0"/>
        </c:dLbls>
        <c:marker val="1"/>
        <c:smooth val="0"/>
        <c:axId val="245149976"/>
        <c:axId val="245150368"/>
      </c:lineChart>
      <c:catAx>
        <c:axId val="245149976"/>
        <c:scaling>
          <c:orientation val="minMax"/>
        </c:scaling>
        <c:delete val="0"/>
        <c:axPos val="b"/>
        <c:numFmt formatCode="ge" sourceLinked="1"/>
        <c:majorTickMark val="none"/>
        <c:minorTickMark val="none"/>
        <c:tickLblPos val="none"/>
        <c:crossAx val="245150368"/>
        <c:crosses val="autoZero"/>
        <c:auto val="0"/>
        <c:lblAlgn val="ctr"/>
        <c:lblOffset val="100"/>
        <c:noMultiLvlLbl val="1"/>
      </c:catAx>
      <c:valAx>
        <c:axId val="245150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149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28-4965-B26B-0951E0467DEF}"/>
            </c:ext>
          </c:extLst>
        </c:ser>
        <c:dLbls>
          <c:showLegendKey val="0"/>
          <c:showVal val="0"/>
          <c:showCatName val="0"/>
          <c:showSerName val="0"/>
          <c:showPercent val="0"/>
          <c:showBubbleSize val="0"/>
        </c:dLbls>
        <c:gapWidth val="180"/>
        <c:overlap val="-90"/>
        <c:axId val="245151152"/>
        <c:axId val="245151544"/>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28-4965-B26B-0951E0467DEF}"/>
            </c:ext>
          </c:extLst>
        </c:ser>
        <c:dLbls>
          <c:showLegendKey val="0"/>
          <c:showVal val="0"/>
          <c:showCatName val="0"/>
          <c:showSerName val="0"/>
          <c:showPercent val="0"/>
          <c:showBubbleSize val="0"/>
        </c:dLbls>
        <c:marker val="1"/>
        <c:smooth val="0"/>
        <c:axId val="245151152"/>
        <c:axId val="245151544"/>
      </c:lineChart>
      <c:catAx>
        <c:axId val="245151152"/>
        <c:scaling>
          <c:orientation val="minMax"/>
        </c:scaling>
        <c:delete val="0"/>
        <c:axPos val="b"/>
        <c:numFmt formatCode="ge" sourceLinked="1"/>
        <c:majorTickMark val="none"/>
        <c:minorTickMark val="none"/>
        <c:tickLblPos val="none"/>
        <c:crossAx val="245151544"/>
        <c:crosses val="autoZero"/>
        <c:auto val="0"/>
        <c:lblAlgn val="ctr"/>
        <c:lblOffset val="100"/>
        <c:noMultiLvlLbl val="1"/>
      </c:catAx>
      <c:valAx>
        <c:axId val="245151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151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E1-44FB-903C-C7C992C328DA}"/>
            </c:ext>
          </c:extLst>
        </c:ser>
        <c:dLbls>
          <c:showLegendKey val="0"/>
          <c:showVal val="0"/>
          <c:showCatName val="0"/>
          <c:showSerName val="0"/>
          <c:showPercent val="0"/>
          <c:showBubbleSize val="0"/>
        </c:dLbls>
        <c:gapWidth val="180"/>
        <c:overlap val="-90"/>
        <c:axId val="245152328"/>
        <c:axId val="24643848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E1-44FB-903C-C7C992C328DA}"/>
            </c:ext>
          </c:extLst>
        </c:ser>
        <c:dLbls>
          <c:showLegendKey val="0"/>
          <c:showVal val="0"/>
          <c:showCatName val="0"/>
          <c:showSerName val="0"/>
          <c:showPercent val="0"/>
          <c:showBubbleSize val="0"/>
        </c:dLbls>
        <c:marker val="1"/>
        <c:smooth val="0"/>
        <c:axId val="245152328"/>
        <c:axId val="246438480"/>
      </c:lineChart>
      <c:catAx>
        <c:axId val="245152328"/>
        <c:scaling>
          <c:orientation val="minMax"/>
        </c:scaling>
        <c:delete val="0"/>
        <c:axPos val="b"/>
        <c:numFmt formatCode="ge" sourceLinked="1"/>
        <c:majorTickMark val="none"/>
        <c:minorTickMark val="none"/>
        <c:tickLblPos val="none"/>
        <c:crossAx val="246438480"/>
        <c:crosses val="autoZero"/>
        <c:auto val="0"/>
        <c:lblAlgn val="ctr"/>
        <c:lblOffset val="100"/>
        <c:noMultiLvlLbl val="1"/>
      </c:catAx>
      <c:valAx>
        <c:axId val="246438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152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A5-4A1E-AC18-8AECE36F76D0}"/>
            </c:ext>
          </c:extLst>
        </c:ser>
        <c:dLbls>
          <c:showLegendKey val="0"/>
          <c:showVal val="0"/>
          <c:showCatName val="0"/>
          <c:showSerName val="0"/>
          <c:showPercent val="0"/>
          <c:showBubbleSize val="0"/>
        </c:dLbls>
        <c:gapWidth val="180"/>
        <c:overlap val="-90"/>
        <c:axId val="246439264"/>
        <c:axId val="24643965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A5-4A1E-AC18-8AECE36F76D0}"/>
            </c:ext>
          </c:extLst>
        </c:ser>
        <c:dLbls>
          <c:showLegendKey val="0"/>
          <c:showVal val="0"/>
          <c:showCatName val="0"/>
          <c:showSerName val="0"/>
          <c:showPercent val="0"/>
          <c:showBubbleSize val="0"/>
        </c:dLbls>
        <c:marker val="1"/>
        <c:smooth val="0"/>
        <c:axId val="246439264"/>
        <c:axId val="246439656"/>
      </c:lineChart>
      <c:catAx>
        <c:axId val="246439264"/>
        <c:scaling>
          <c:orientation val="minMax"/>
        </c:scaling>
        <c:delete val="0"/>
        <c:axPos val="b"/>
        <c:numFmt formatCode="ge" sourceLinked="1"/>
        <c:majorTickMark val="none"/>
        <c:minorTickMark val="none"/>
        <c:tickLblPos val="none"/>
        <c:crossAx val="246439656"/>
        <c:crosses val="autoZero"/>
        <c:auto val="0"/>
        <c:lblAlgn val="ctr"/>
        <c:lblOffset val="100"/>
        <c:noMultiLvlLbl val="1"/>
      </c:catAx>
      <c:valAx>
        <c:axId val="246439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43926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9F-417A-B6D4-096A8FA0DCB8}"/>
            </c:ext>
          </c:extLst>
        </c:ser>
        <c:dLbls>
          <c:showLegendKey val="0"/>
          <c:showVal val="0"/>
          <c:showCatName val="0"/>
          <c:showSerName val="0"/>
          <c:showPercent val="0"/>
          <c:showBubbleSize val="0"/>
        </c:dLbls>
        <c:gapWidth val="180"/>
        <c:overlap val="-90"/>
        <c:axId val="246440440"/>
        <c:axId val="246440832"/>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9F-417A-B6D4-096A8FA0DCB8}"/>
            </c:ext>
          </c:extLst>
        </c:ser>
        <c:dLbls>
          <c:showLegendKey val="0"/>
          <c:showVal val="0"/>
          <c:showCatName val="0"/>
          <c:showSerName val="0"/>
          <c:showPercent val="0"/>
          <c:showBubbleSize val="0"/>
        </c:dLbls>
        <c:marker val="1"/>
        <c:smooth val="0"/>
        <c:axId val="246440440"/>
        <c:axId val="246440832"/>
      </c:lineChart>
      <c:catAx>
        <c:axId val="246440440"/>
        <c:scaling>
          <c:orientation val="minMax"/>
        </c:scaling>
        <c:delete val="0"/>
        <c:axPos val="b"/>
        <c:numFmt formatCode="ge" sourceLinked="1"/>
        <c:majorTickMark val="none"/>
        <c:minorTickMark val="none"/>
        <c:tickLblPos val="none"/>
        <c:crossAx val="246440832"/>
        <c:crosses val="autoZero"/>
        <c:auto val="0"/>
        <c:lblAlgn val="ctr"/>
        <c:lblOffset val="100"/>
        <c:noMultiLvlLbl val="1"/>
      </c:catAx>
      <c:valAx>
        <c:axId val="246440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440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AF-4285-B00E-7BF0E441C03D}"/>
            </c:ext>
          </c:extLst>
        </c:ser>
        <c:dLbls>
          <c:showLegendKey val="0"/>
          <c:showVal val="0"/>
          <c:showCatName val="0"/>
          <c:showSerName val="0"/>
          <c:showPercent val="0"/>
          <c:showBubbleSize val="0"/>
        </c:dLbls>
        <c:gapWidth val="180"/>
        <c:overlap val="-90"/>
        <c:axId val="246441616"/>
        <c:axId val="246442008"/>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AF-4285-B00E-7BF0E441C03D}"/>
            </c:ext>
          </c:extLst>
        </c:ser>
        <c:dLbls>
          <c:showLegendKey val="0"/>
          <c:showVal val="0"/>
          <c:showCatName val="0"/>
          <c:showSerName val="0"/>
          <c:showPercent val="0"/>
          <c:showBubbleSize val="0"/>
        </c:dLbls>
        <c:marker val="1"/>
        <c:smooth val="0"/>
        <c:axId val="246441616"/>
        <c:axId val="246442008"/>
      </c:lineChart>
      <c:catAx>
        <c:axId val="246441616"/>
        <c:scaling>
          <c:orientation val="minMax"/>
        </c:scaling>
        <c:delete val="0"/>
        <c:axPos val="b"/>
        <c:numFmt formatCode="ge" sourceLinked="1"/>
        <c:majorTickMark val="none"/>
        <c:minorTickMark val="none"/>
        <c:tickLblPos val="none"/>
        <c:crossAx val="246442008"/>
        <c:crosses val="autoZero"/>
        <c:auto val="0"/>
        <c:lblAlgn val="ctr"/>
        <c:lblOffset val="100"/>
        <c:noMultiLvlLbl val="1"/>
      </c:catAx>
      <c:valAx>
        <c:axId val="246442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44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60-4C19-9C11-FFCA1AA65568}"/>
            </c:ext>
          </c:extLst>
        </c:ser>
        <c:dLbls>
          <c:showLegendKey val="0"/>
          <c:showVal val="0"/>
          <c:showCatName val="0"/>
          <c:showSerName val="0"/>
          <c:showPercent val="0"/>
          <c:showBubbleSize val="0"/>
        </c:dLbls>
        <c:gapWidth val="180"/>
        <c:overlap val="-90"/>
        <c:axId val="246644936"/>
        <c:axId val="246645328"/>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60-4C19-9C11-FFCA1AA65568}"/>
            </c:ext>
          </c:extLst>
        </c:ser>
        <c:dLbls>
          <c:showLegendKey val="0"/>
          <c:showVal val="0"/>
          <c:showCatName val="0"/>
          <c:showSerName val="0"/>
          <c:showPercent val="0"/>
          <c:showBubbleSize val="0"/>
        </c:dLbls>
        <c:marker val="1"/>
        <c:smooth val="0"/>
        <c:axId val="246644936"/>
        <c:axId val="246645328"/>
      </c:lineChart>
      <c:catAx>
        <c:axId val="246644936"/>
        <c:scaling>
          <c:orientation val="minMax"/>
        </c:scaling>
        <c:delete val="0"/>
        <c:axPos val="b"/>
        <c:numFmt formatCode="ge" sourceLinked="1"/>
        <c:majorTickMark val="none"/>
        <c:minorTickMark val="none"/>
        <c:tickLblPos val="none"/>
        <c:crossAx val="246645328"/>
        <c:crosses val="autoZero"/>
        <c:auto val="0"/>
        <c:lblAlgn val="ctr"/>
        <c:lblOffset val="100"/>
        <c:noMultiLvlLbl val="1"/>
      </c:catAx>
      <c:valAx>
        <c:axId val="24664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644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64-456C-BB04-8D26B57BF73D}"/>
            </c:ext>
          </c:extLst>
        </c:ser>
        <c:dLbls>
          <c:showLegendKey val="0"/>
          <c:showVal val="0"/>
          <c:showCatName val="0"/>
          <c:showSerName val="0"/>
          <c:showPercent val="0"/>
          <c:showBubbleSize val="0"/>
        </c:dLbls>
        <c:gapWidth val="180"/>
        <c:overlap val="-90"/>
        <c:axId val="246646112"/>
        <c:axId val="246646504"/>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64-456C-BB04-8D26B57BF73D}"/>
            </c:ext>
          </c:extLst>
        </c:ser>
        <c:dLbls>
          <c:showLegendKey val="0"/>
          <c:showVal val="0"/>
          <c:showCatName val="0"/>
          <c:showSerName val="0"/>
          <c:showPercent val="0"/>
          <c:showBubbleSize val="0"/>
        </c:dLbls>
        <c:marker val="1"/>
        <c:smooth val="0"/>
        <c:axId val="246646112"/>
        <c:axId val="246646504"/>
      </c:lineChart>
      <c:catAx>
        <c:axId val="246646112"/>
        <c:scaling>
          <c:orientation val="minMax"/>
        </c:scaling>
        <c:delete val="0"/>
        <c:axPos val="b"/>
        <c:numFmt formatCode="ge" sourceLinked="1"/>
        <c:majorTickMark val="none"/>
        <c:minorTickMark val="none"/>
        <c:tickLblPos val="none"/>
        <c:crossAx val="246646504"/>
        <c:crosses val="autoZero"/>
        <c:auto val="0"/>
        <c:lblAlgn val="ctr"/>
        <c:lblOffset val="100"/>
        <c:noMultiLvlLbl val="1"/>
      </c:catAx>
      <c:valAx>
        <c:axId val="246646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646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C2-4570-AA5F-09BF47E9738A}"/>
            </c:ext>
          </c:extLst>
        </c:ser>
        <c:dLbls>
          <c:showLegendKey val="0"/>
          <c:showVal val="0"/>
          <c:showCatName val="0"/>
          <c:showSerName val="0"/>
          <c:showPercent val="0"/>
          <c:showBubbleSize val="0"/>
        </c:dLbls>
        <c:gapWidth val="180"/>
        <c:overlap val="-90"/>
        <c:axId val="246647288"/>
        <c:axId val="24664768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C2-4570-AA5F-09BF47E9738A}"/>
            </c:ext>
          </c:extLst>
        </c:ser>
        <c:dLbls>
          <c:showLegendKey val="0"/>
          <c:showVal val="0"/>
          <c:showCatName val="0"/>
          <c:showSerName val="0"/>
          <c:showPercent val="0"/>
          <c:showBubbleSize val="0"/>
        </c:dLbls>
        <c:marker val="1"/>
        <c:smooth val="0"/>
        <c:axId val="246647288"/>
        <c:axId val="246647680"/>
      </c:lineChart>
      <c:catAx>
        <c:axId val="246647288"/>
        <c:scaling>
          <c:orientation val="minMax"/>
        </c:scaling>
        <c:delete val="0"/>
        <c:axPos val="b"/>
        <c:numFmt formatCode="ge" sourceLinked="1"/>
        <c:majorTickMark val="none"/>
        <c:minorTickMark val="none"/>
        <c:tickLblPos val="none"/>
        <c:crossAx val="246647680"/>
        <c:crosses val="autoZero"/>
        <c:auto val="0"/>
        <c:lblAlgn val="ctr"/>
        <c:lblOffset val="100"/>
        <c:noMultiLvlLbl val="1"/>
      </c:catAx>
      <c:valAx>
        <c:axId val="246647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647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9E-4D5E-9C15-235F76C932E1}"/>
            </c:ext>
          </c:extLst>
        </c:ser>
        <c:dLbls>
          <c:showLegendKey val="0"/>
          <c:showVal val="0"/>
          <c:showCatName val="0"/>
          <c:showSerName val="0"/>
          <c:showPercent val="0"/>
          <c:showBubbleSize val="0"/>
        </c:dLbls>
        <c:gapWidth val="180"/>
        <c:overlap val="-90"/>
        <c:axId val="165143464"/>
        <c:axId val="16546816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9E-4D5E-9C15-235F76C932E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459E-4D5E-9C15-235F76C932E1}"/>
            </c:ext>
          </c:extLst>
        </c:ser>
        <c:dLbls>
          <c:showLegendKey val="0"/>
          <c:showVal val="0"/>
          <c:showCatName val="0"/>
          <c:showSerName val="0"/>
          <c:showPercent val="0"/>
          <c:showBubbleSize val="0"/>
        </c:dLbls>
        <c:marker val="1"/>
        <c:smooth val="0"/>
        <c:axId val="165143464"/>
        <c:axId val="165468168"/>
      </c:lineChart>
      <c:catAx>
        <c:axId val="165143464"/>
        <c:scaling>
          <c:orientation val="minMax"/>
        </c:scaling>
        <c:delete val="0"/>
        <c:axPos val="b"/>
        <c:numFmt formatCode="ge" sourceLinked="1"/>
        <c:majorTickMark val="none"/>
        <c:minorTickMark val="none"/>
        <c:tickLblPos val="none"/>
        <c:crossAx val="165468168"/>
        <c:crosses val="autoZero"/>
        <c:auto val="0"/>
        <c:lblAlgn val="ctr"/>
        <c:lblOffset val="100"/>
        <c:noMultiLvlLbl val="1"/>
      </c:catAx>
      <c:valAx>
        <c:axId val="165468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143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10-45FF-B541-A8A90032AA61}"/>
            </c:ext>
          </c:extLst>
        </c:ser>
        <c:dLbls>
          <c:showLegendKey val="0"/>
          <c:showVal val="0"/>
          <c:showCatName val="0"/>
          <c:showSerName val="0"/>
          <c:showPercent val="0"/>
          <c:showBubbleSize val="0"/>
        </c:dLbls>
        <c:gapWidth val="180"/>
        <c:overlap val="-90"/>
        <c:axId val="246741984"/>
        <c:axId val="246742376"/>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10-45FF-B541-A8A90032AA61}"/>
            </c:ext>
          </c:extLst>
        </c:ser>
        <c:dLbls>
          <c:showLegendKey val="0"/>
          <c:showVal val="0"/>
          <c:showCatName val="0"/>
          <c:showSerName val="0"/>
          <c:showPercent val="0"/>
          <c:showBubbleSize val="0"/>
        </c:dLbls>
        <c:marker val="1"/>
        <c:smooth val="0"/>
        <c:axId val="246741984"/>
        <c:axId val="246742376"/>
      </c:lineChart>
      <c:catAx>
        <c:axId val="246741984"/>
        <c:scaling>
          <c:orientation val="minMax"/>
        </c:scaling>
        <c:delete val="0"/>
        <c:axPos val="b"/>
        <c:numFmt formatCode="ge" sourceLinked="1"/>
        <c:majorTickMark val="none"/>
        <c:minorTickMark val="none"/>
        <c:tickLblPos val="none"/>
        <c:crossAx val="246742376"/>
        <c:crosses val="autoZero"/>
        <c:auto val="0"/>
        <c:lblAlgn val="ctr"/>
        <c:lblOffset val="100"/>
        <c:noMultiLvlLbl val="1"/>
      </c:catAx>
      <c:valAx>
        <c:axId val="246742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41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1113.5</c:v>
                </c:pt>
                <c:pt idx="1">
                  <c:v>16086.8</c:v>
                </c:pt>
                <c:pt idx="2">
                  <c:v>18455.5</c:v>
                </c:pt>
                <c:pt idx="3">
                  <c:v>16177.4</c:v>
                </c:pt>
                <c:pt idx="4">
                  <c:v>9339.9</c:v>
                </c:pt>
              </c:numCache>
            </c:numRef>
          </c:val>
          <c:extLst xmlns:c16r2="http://schemas.microsoft.com/office/drawing/2015/06/chart">
            <c:ext xmlns:c16="http://schemas.microsoft.com/office/drawing/2014/chart" uri="{C3380CC4-5D6E-409C-BE32-E72D297353CC}">
              <c16:uniqueId val="{00000000-D2BF-4D9C-844B-910BD4661765}"/>
            </c:ext>
          </c:extLst>
        </c:ser>
        <c:dLbls>
          <c:showLegendKey val="0"/>
          <c:showVal val="0"/>
          <c:showCatName val="0"/>
          <c:showSerName val="0"/>
          <c:showPercent val="0"/>
          <c:showBubbleSize val="0"/>
        </c:dLbls>
        <c:gapWidth val="180"/>
        <c:overlap val="-90"/>
        <c:axId val="165468952"/>
        <c:axId val="16546934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xmlns:c16r2="http://schemas.microsoft.com/office/drawing/2015/06/chart">
            <c:ext xmlns:c16="http://schemas.microsoft.com/office/drawing/2014/chart" uri="{C3380CC4-5D6E-409C-BE32-E72D297353CC}">
              <c16:uniqueId val="{00000001-D2BF-4D9C-844B-910BD4661765}"/>
            </c:ext>
          </c:extLst>
        </c:ser>
        <c:dLbls>
          <c:showLegendKey val="0"/>
          <c:showVal val="0"/>
          <c:showCatName val="0"/>
          <c:showSerName val="0"/>
          <c:showPercent val="0"/>
          <c:showBubbleSize val="0"/>
        </c:dLbls>
        <c:marker val="1"/>
        <c:smooth val="0"/>
        <c:axId val="165468952"/>
        <c:axId val="165469344"/>
      </c:lineChart>
      <c:catAx>
        <c:axId val="165468952"/>
        <c:scaling>
          <c:orientation val="minMax"/>
        </c:scaling>
        <c:delete val="0"/>
        <c:axPos val="b"/>
        <c:numFmt formatCode="ge" sourceLinked="1"/>
        <c:majorTickMark val="none"/>
        <c:minorTickMark val="none"/>
        <c:tickLblPos val="none"/>
        <c:crossAx val="165469344"/>
        <c:crosses val="autoZero"/>
        <c:auto val="0"/>
        <c:lblAlgn val="ctr"/>
        <c:lblOffset val="100"/>
        <c:noMultiLvlLbl val="1"/>
      </c:catAx>
      <c:valAx>
        <c:axId val="165469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68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312766</c:v>
                </c:pt>
                <c:pt idx="1">
                  <c:v>1020</c:v>
                </c:pt>
                <c:pt idx="2">
                  <c:v>8251</c:v>
                </c:pt>
                <c:pt idx="3">
                  <c:v>13679</c:v>
                </c:pt>
                <c:pt idx="4">
                  <c:v>65618</c:v>
                </c:pt>
              </c:numCache>
            </c:numRef>
          </c:val>
          <c:extLst xmlns:c16r2="http://schemas.microsoft.com/office/drawing/2015/06/chart">
            <c:ext xmlns:c16="http://schemas.microsoft.com/office/drawing/2014/chart" uri="{C3380CC4-5D6E-409C-BE32-E72D297353CC}">
              <c16:uniqueId val="{00000000-8113-4BE9-95AC-EA0A512061FC}"/>
            </c:ext>
          </c:extLst>
        </c:ser>
        <c:dLbls>
          <c:showLegendKey val="0"/>
          <c:showVal val="0"/>
          <c:showCatName val="0"/>
          <c:showSerName val="0"/>
          <c:showPercent val="0"/>
          <c:showBubbleSize val="0"/>
        </c:dLbls>
        <c:gapWidth val="180"/>
        <c:overlap val="-90"/>
        <c:axId val="165471696"/>
        <c:axId val="16552445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xmlns:c16r2="http://schemas.microsoft.com/office/drawing/2015/06/chart">
            <c:ext xmlns:c16="http://schemas.microsoft.com/office/drawing/2014/chart" uri="{C3380CC4-5D6E-409C-BE32-E72D297353CC}">
              <c16:uniqueId val="{00000001-8113-4BE9-95AC-EA0A512061FC}"/>
            </c:ext>
          </c:extLst>
        </c:ser>
        <c:dLbls>
          <c:showLegendKey val="0"/>
          <c:showVal val="0"/>
          <c:showCatName val="0"/>
          <c:showSerName val="0"/>
          <c:showPercent val="0"/>
          <c:showBubbleSize val="0"/>
        </c:dLbls>
        <c:marker val="1"/>
        <c:smooth val="0"/>
        <c:axId val="165471696"/>
        <c:axId val="165524456"/>
      </c:lineChart>
      <c:catAx>
        <c:axId val="165471696"/>
        <c:scaling>
          <c:orientation val="minMax"/>
        </c:scaling>
        <c:delete val="0"/>
        <c:axPos val="b"/>
        <c:numFmt formatCode="ge" sourceLinked="1"/>
        <c:majorTickMark val="none"/>
        <c:minorTickMark val="none"/>
        <c:tickLblPos val="none"/>
        <c:crossAx val="165524456"/>
        <c:crosses val="autoZero"/>
        <c:auto val="0"/>
        <c:lblAlgn val="ctr"/>
        <c:lblOffset val="100"/>
        <c:noMultiLvlLbl val="1"/>
      </c:catAx>
      <c:valAx>
        <c:axId val="16552445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71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88.3</c:v>
                </c:pt>
                <c:pt idx="1">
                  <c:v>85.8</c:v>
                </c:pt>
                <c:pt idx="2">
                  <c:v>80.2</c:v>
                </c:pt>
                <c:pt idx="3">
                  <c:v>84.4</c:v>
                </c:pt>
                <c:pt idx="4">
                  <c:v>70.599999999999994</c:v>
                </c:pt>
              </c:numCache>
            </c:numRef>
          </c:val>
          <c:extLst xmlns:c16r2="http://schemas.microsoft.com/office/drawing/2015/06/chart">
            <c:ext xmlns:c16="http://schemas.microsoft.com/office/drawing/2014/chart" uri="{C3380CC4-5D6E-409C-BE32-E72D297353CC}">
              <c16:uniqueId val="{00000000-8629-4ADA-964F-DB23AD605521}"/>
            </c:ext>
          </c:extLst>
        </c:ser>
        <c:dLbls>
          <c:showLegendKey val="0"/>
          <c:showVal val="0"/>
          <c:showCatName val="0"/>
          <c:showSerName val="0"/>
          <c:showPercent val="0"/>
          <c:showBubbleSize val="0"/>
        </c:dLbls>
        <c:gapWidth val="180"/>
        <c:overlap val="-90"/>
        <c:axId val="165525240"/>
        <c:axId val="16552563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xmlns:c16r2="http://schemas.microsoft.com/office/drawing/2015/06/chart">
            <c:ext xmlns:c16="http://schemas.microsoft.com/office/drawing/2014/chart" uri="{C3380CC4-5D6E-409C-BE32-E72D297353CC}">
              <c16:uniqueId val="{00000001-8629-4ADA-964F-DB23AD605521}"/>
            </c:ext>
          </c:extLst>
        </c:ser>
        <c:dLbls>
          <c:showLegendKey val="0"/>
          <c:showVal val="0"/>
          <c:showCatName val="0"/>
          <c:showSerName val="0"/>
          <c:showPercent val="0"/>
          <c:showBubbleSize val="0"/>
        </c:dLbls>
        <c:marker val="1"/>
        <c:smooth val="0"/>
        <c:axId val="165525240"/>
        <c:axId val="165525632"/>
      </c:lineChart>
      <c:catAx>
        <c:axId val="165525240"/>
        <c:scaling>
          <c:orientation val="minMax"/>
        </c:scaling>
        <c:delete val="0"/>
        <c:axPos val="b"/>
        <c:numFmt formatCode="ge" sourceLinked="1"/>
        <c:majorTickMark val="none"/>
        <c:minorTickMark val="none"/>
        <c:tickLblPos val="none"/>
        <c:crossAx val="165525632"/>
        <c:crosses val="autoZero"/>
        <c:auto val="0"/>
        <c:lblAlgn val="ctr"/>
        <c:lblOffset val="100"/>
        <c:noMultiLvlLbl val="1"/>
      </c:catAx>
      <c:valAx>
        <c:axId val="165525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25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100</c:v>
                </c:pt>
                <c:pt idx="1">
                  <c:v>100</c:v>
                </c:pt>
                <c:pt idx="2">
                  <c:v>100</c:v>
                </c:pt>
                <c:pt idx="3">
                  <c:v>100</c:v>
                </c:pt>
                <c:pt idx="4">
                  <c:v>0</c:v>
                </c:pt>
              </c:numCache>
            </c:numRef>
          </c:val>
          <c:extLst xmlns:c16r2="http://schemas.microsoft.com/office/drawing/2015/06/chart">
            <c:ext xmlns:c16="http://schemas.microsoft.com/office/drawing/2014/chart" uri="{C3380CC4-5D6E-409C-BE32-E72D297353CC}">
              <c16:uniqueId val="{00000000-D075-46F2-8C2C-5CBBEEA1A748}"/>
            </c:ext>
          </c:extLst>
        </c:ser>
        <c:dLbls>
          <c:showLegendKey val="0"/>
          <c:showVal val="0"/>
          <c:showCatName val="0"/>
          <c:showSerName val="0"/>
          <c:showPercent val="0"/>
          <c:showBubbleSize val="0"/>
        </c:dLbls>
        <c:gapWidth val="180"/>
        <c:overlap val="-90"/>
        <c:axId val="165526416"/>
        <c:axId val="165526808"/>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xmlns:c16r2="http://schemas.microsoft.com/office/drawing/2015/06/chart">
            <c:ext xmlns:c16="http://schemas.microsoft.com/office/drawing/2014/chart" uri="{C3380CC4-5D6E-409C-BE32-E72D297353CC}">
              <c16:uniqueId val="{00000001-D075-46F2-8C2C-5CBBEEA1A748}"/>
            </c:ext>
          </c:extLst>
        </c:ser>
        <c:dLbls>
          <c:showLegendKey val="0"/>
          <c:showVal val="0"/>
          <c:showCatName val="0"/>
          <c:showSerName val="0"/>
          <c:showPercent val="0"/>
          <c:showBubbleSize val="0"/>
        </c:dLbls>
        <c:marker val="1"/>
        <c:smooth val="0"/>
        <c:axId val="165526416"/>
        <c:axId val="165526808"/>
      </c:lineChart>
      <c:catAx>
        <c:axId val="165526416"/>
        <c:scaling>
          <c:orientation val="minMax"/>
        </c:scaling>
        <c:delete val="0"/>
        <c:axPos val="b"/>
        <c:numFmt formatCode="ge" sourceLinked="1"/>
        <c:majorTickMark val="none"/>
        <c:minorTickMark val="none"/>
        <c:tickLblPos val="none"/>
        <c:crossAx val="165526808"/>
        <c:crosses val="autoZero"/>
        <c:auto val="0"/>
        <c:lblAlgn val="ctr"/>
        <c:lblOffset val="100"/>
        <c:noMultiLvlLbl val="1"/>
      </c:catAx>
      <c:valAx>
        <c:axId val="165526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26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3.9</c:v>
                </c:pt>
                <c:pt idx="1">
                  <c:v>3.3</c:v>
                </c:pt>
                <c:pt idx="2">
                  <c:v>2.4</c:v>
                </c:pt>
                <c:pt idx="3">
                  <c:v>1.8</c:v>
                </c:pt>
                <c:pt idx="4">
                  <c:v>2.2000000000000002</c:v>
                </c:pt>
              </c:numCache>
            </c:numRef>
          </c:val>
          <c:extLst xmlns:c16r2="http://schemas.microsoft.com/office/drawing/2015/06/chart">
            <c:ext xmlns:c16="http://schemas.microsoft.com/office/drawing/2014/chart" uri="{C3380CC4-5D6E-409C-BE32-E72D297353CC}">
              <c16:uniqueId val="{00000000-F648-4FDB-941A-B0D618120B09}"/>
            </c:ext>
          </c:extLst>
        </c:ser>
        <c:dLbls>
          <c:showLegendKey val="0"/>
          <c:showVal val="0"/>
          <c:showCatName val="0"/>
          <c:showSerName val="0"/>
          <c:showPercent val="0"/>
          <c:showBubbleSize val="0"/>
        </c:dLbls>
        <c:gapWidth val="180"/>
        <c:overlap val="-90"/>
        <c:axId val="165471304"/>
        <c:axId val="165470912"/>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xmlns:c16r2="http://schemas.microsoft.com/office/drawing/2015/06/chart">
            <c:ext xmlns:c16="http://schemas.microsoft.com/office/drawing/2014/chart" uri="{C3380CC4-5D6E-409C-BE32-E72D297353CC}">
              <c16:uniqueId val="{00000001-F648-4FDB-941A-B0D618120B09}"/>
            </c:ext>
          </c:extLst>
        </c:ser>
        <c:dLbls>
          <c:showLegendKey val="0"/>
          <c:showVal val="0"/>
          <c:showCatName val="0"/>
          <c:showSerName val="0"/>
          <c:showPercent val="0"/>
          <c:showBubbleSize val="0"/>
        </c:dLbls>
        <c:marker val="1"/>
        <c:smooth val="0"/>
        <c:axId val="165471304"/>
        <c:axId val="165470912"/>
      </c:lineChart>
      <c:catAx>
        <c:axId val="165471304"/>
        <c:scaling>
          <c:orientation val="minMax"/>
        </c:scaling>
        <c:delete val="0"/>
        <c:axPos val="b"/>
        <c:numFmt formatCode="ge" sourceLinked="1"/>
        <c:majorTickMark val="none"/>
        <c:minorTickMark val="none"/>
        <c:tickLblPos val="none"/>
        <c:crossAx val="165470912"/>
        <c:crosses val="autoZero"/>
        <c:auto val="0"/>
        <c:lblAlgn val="ctr"/>
        <c:lblOffset val="100"/>
        <c:noMultiLvlLbl val="1"/>
      </c:catAx>
      <c:valAx>
        <c:axId val="165470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71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61-4711-9D09-59AA4DE85BEC}"/>
            </c:ext>
          </c:extLst>
        </c:ser>
        <c:dLbls>
          <c:showLegendKey val="0"/>
          <c:showVal val="0"/>
          <c:showCatName val="0"/>
          <c:showSerName val="0"/>
          <c:showPercent val="0"/>
          <c:showBubbleSize val="0"/>
        </c:dLbls>
        <c:gapWidth val="180"/>
        <c:overlap val="-90"/>
        <c:axId val="165470128"/>
        <c:axId val="16552759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61-4711-9D09-59AA4DE85BEC}"/>
            </c:ext>
          </c:extLst>
        </c:ser>
        <c:dLbls>
          <c:showLegendKey val="0"/>
          <c:showVal val="0"/>
          <c:showCatName val="0"/>
          <c:showSerName val="0"/>
          <c:showPercent val="0"/>
          <c:showBubbleSize val="0"/>
        </c:dLbls>
        <c:marker val="1"/>
        <c:smooth val="0"/>
        <c:axId val="165470128"/>
        <c:axId val="165527592"/>
      </c:lineChart>
      <c:catAx>
        <c:axId val="165470128"/>
        <c:scaling>
          <c:orientation val="minMax"/>
        </c:scaling>
        <c:delete val="0"/>
        <c:axPos val="b"/>
        <c:numFmt formatCode="ge" sourceLinked="1"/>
        <c:majorTickMark val="none"/>
        <c:minorTickMark val="none"/>
        <c:tickLblPos val="none"/>
        <c:crossAx val="165527592"/>
        <c:crosses val="autoZero"/>
        <c:auto val="0"/>
        <c:lblAlgn val="ctr"/>
        <c:lblOffset val="100"/>
        <c:noMultiLvlLbl val="1"/>
      </c:catAx>
      <c:valAx>
        <c:axId val="165527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54701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4872" y="7268494"/>
          <a:ext cx="5688086" cy="2923935"/>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4801" y="7268494"/>
          <a:ext cx="5681284" cy="2923935"/>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07926" y="7268494"/>
          <a:ext cx="5688087" cy="2923935"/>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1937" y="7268494"/>
          <a:ext cx="5690808" cy="2923935"/>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2276" y="7268494"/>
          <a:ext cx="5697611" cy="2923935"/>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126654</xdr:colOff>
      <xdr:row>41</xdr:row>
      <xdr:rowOff>117765</xdr:rowOff>
    </xdr:from>
    <xdr:ext cx="2839239" cy="392415"/>
    <xdr:sp macro="" textlink="データ!GW9">
      <xdr:nvSpPr>
        <xdr:cNvPr id="23" name="正方形/長方形 22"/>
        <xdr:cNvSpPr/>
      </xdr:nvSpPr>
      <xdr:spPr>
        <a:xfrm>
          <a:off x="15053690"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2373" y="12068608"/>
          <a:ext cx="5686265" cy="285033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2373" y="15068984"/>
          <a:ext cx="5686265" cy="2834096"/>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2373" y="18070440"/>
          <a:ext cx="5686265" cy="2834097"/>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2373" y="21054580"/>
          <a:ext cx="5686265" cy="2834098"/>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2373" y="24009496"/>
          <a:ext cx="5686265" cy="2834096"/>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97329" y="12068608"/>
          <a:ext cx="5182453" cy="285033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97329" y="15068984"/>
          <a:ext cx="5182453" cy="2834096"/>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97329" y="18070440"/>
          <a:ext cx="5182453" cy="2834097"/>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97329" y="21054580"/>
          <a:ext cx="5182453" cy="2834098"/>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97329" y="24009496"/>
          <a:ext cx="5182453" cy="2834096"/>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3139" y="12068608"/>
          <a:ext cx="5191977" cy="285033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3139" y="15068984"/>
          <a:ext cx="5191977" cy="2834096"/>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3139" y="18070440"/>
          <a:ext cx="5191977" cy="2834097"/>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3139" y="21054580"/>
          <a:ext cx="5191977" cy="2834098"/>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3139" y="24009496"/>
          <a:ext cx="5191977" cy="2834096"/>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27300" y="12068608"/>
          <a:ext cx="5191978" cy="285033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27300" y="15068984"/>
          <a:ext cx="5191978" cy="2834096"/>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27300" y="18070440"/>
          <a:ext cx="5191978" cy="2834097"/>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27300" y="21054580"/>
          <a:ext cx="5191978" cy="2834098"/>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27300" y="24009496"/>
          <a:ext cx="5191978" cy="2834096"/>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38983" y="12068608"/>
          <a:ext cx="5191977" cy="285033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38983" y="15068984"/>
          <a:ext cx="5191977" cy="2834096"/>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38983" y="18070440"/>
          <a:ext cx="5191977" cy="2834097"/>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38983" y="21054580"/>
          <a:ext cx="5191977" cy="2834098"/>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38983" y="24009496"/>
          <a:ext cx="5191977" cy="2834096"/>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7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7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7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7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7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75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75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75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75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75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75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75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75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75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75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76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761"/>
                </a:ext>
              </a:extLst>
            </xdr:cNvPicPr>
          </xdr:nvPicPr>
          <xdr:blipFill>
            <a:blip xmlns:r="http://schemas.openxmlformats.org/officeDocument/2006/relationships" r:embed="rId43"/>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762"/>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76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764"/>
                </a:ext>
              </a:extLst>
            </xdr:cNvPicPr>
          </xdr:nvPicPr>
          <xdr:blipFill>
            <a:blip xmlns:r="http://schemas.openxmlformats.org/officeDocument/2006/relationships" r:embed="rId45"/>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765"/>
                </a:ext>
              </a:extLst>
            </xdr:cNvPicPr>
          </xdr:nvPicPr>
          <xdr:blipFill>
            <a:blip xmlns:r="http://schemas.openxmlformats.org/officeDocument/2006/relationships" r:embed="rId46"/>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766"/>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767"/>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768"/>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769"/>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770"/>
                </a:ext>
              </a:extLst>
            </xdr:cNvPicPr>
          </xdr:nvPicPr>
          <xdr:blipFill>
            <a:blip xmlns:r="http://schemas.openxmlformats.org/officeDocument/2006/relationships" r:embed="rId4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771"/>
                </a:ext>
              </a:extLst>
            </xdr:cNvPicPr>
          </xdr:nvPicPr>
          <xdr:blipFill>
            <a:blip xmlns:r="http://schemas.openxmlformats.org/officeDocument/2006/relationships" r:embed="rId46"/>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772"/>
                </a:ext>
              </a:extLst>
            </xdr:cNvPicPr>
          </xdr:nvPicPr>
          <xdr:blipFill>
            <a:blip xmlns:r="http://schemas.openxmlformats.org/officeDocument/2006/relationships" r:embed="rId46"/>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773"/>
                </a:ext>
              </a:extLst>
            </xdr:cNvPicPr>
          </xdr:nvPicPr>
          <xdr:blipFill>
            <a:blip xmlns:r="http://schemas.openxmlformats.org/officeDocument/2006/relationships" r:embed="rId46"/>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774"/>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785"/>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1786"/>
                </a:ext>
              </a:extLst>
            </xdr:cNvPicPr>
          </xdr:nvPicPr>
          <xdr:blipFill>
            <a:blip xmlns:r="http://schemas.openxmlformats.org/officeDocument/2006/relationships" r:embed="rId47"/>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1787"/>
                </a:ext>
              </a:extLst>
            </xdr:cNvPicPr>
          </xdr:nvPicPr>
          <xdr:blipFill>
            <a:blip xmlns:r="http://schemas.openxmlformats.org/officeDocument/2006/relationships" r:embed="rId47"/>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1788"/>
                </a:ext>
              </a:extLst>
            </xdr:cNvPicPr>
          </xdr:nvPicPr>
          <xdr:blipFill>
            <a:blip xmlns:r="http://schemas.openxmlformats.org/officeDocument/2006/relationships" r:embed="rId47"/>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789"/>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1790"/>
                </a:ext>
              </a:extLst>
            </xdr:cNvPicPr>
          </xdr:nvPicPr>
          <xdr:blipFill>
            <a:blip xmlns:r="http://schemas.openxmlformats.org/officeDocument/2006/relationships" r:embed="rId47"/>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791"/>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79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80" zoomScaleNormal="8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桐生市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130" t="s">
        <v>181</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182</v>
      </c>
      <c r="AL3" s="120"/>
      <c r="AM3" s="120"/>
      <c r="AN3" s="120"/>
      <c r="AO3" s="120"/>
      <c r="AP3" s="120"/>
      <c r="AQ3" s="121"/>
    </row>
    <row r="4" spans="1:43" ht="23.1" customHeight="1">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c r="A5" s="1"/>
      <c r="B5" s="142" t="str">
        <f>データ!M6</f>
        <v>-</v>
      </c>
      <c r="C5" s="143"/>
      <c r="D5" s="143"/>
      <c r="E5" s="143"/>
      <c r="F5" s="144">
        <f>データ!N6</f>
        <v>1</v>
      </c>
      <c r="G5" s="144"/>
      <c r="H5" s="144"/>
      <c r="I5" s="144"/>
      <c r="J5" s="144" t="str">
        <f>データ!O6</f>
        <v>-</v>
      </c>
      <c r="K5" s="144"/>
      <c r="L5" s="144"/>
      <c r="M5" s="144"/>
      <c r="N5" s="144" t="str">
        <f>データ!P6</f>
        <v>-</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c r="A7" s="1"/>
      <c r="B7" s="146" t="str">
        <f>データ!Q6</f>
        <v>-</v>
      </c>
      <c r="C7" s="144"/>
      <c r="D7" s="144"/>
      <c r="E7" s="144"/>
      <c r="F7" s="147" t="s">
        <v>128</v>
      </c>
      <c r="G7" s="148"/>
      <c r="H7" s="148"/>
      <c r="I7" s="148"/>
      <c r="J7" s="149" t="s">
        <v>127</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c r="A9" s="1"/>
      <c r="B9" s="154" t="s">
        <v>130</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c r="A12" s="1"/>
      <c r="B12" s="125" t="s">
        <v>22</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c r="A13" s="1"/>
      <c r="B13" s="165" t="s">
        <v>23</v>
      </c>
      <c r="C13" s="166"/>
      <c r="D13" s="166"/>
      <c r="E13" s="167"/>
      <c r="F13" s="163">
        <f>データ!AB6</f>
        <v>34819</v>
      </c>
      <c r="G13" s="164"/>
      <c r="H13" s="163">
        <f>データ!AC6</f>
        <v>33810</v>
      </c>
      <c r="I13" s="164"/>
      <c r="J13" s="163">
        <f>データ!AD6</f>
        <v>31599</v>
      </c>
      <c r="K13" s="164"/>
      <c r="L13" s="163">
        <f>データ!AE6</f>
        <v>33351</v>
      </c>
      <c r="M13" s="164"/>
      <c r="N13" s="152">
        <f>データ!AF6</f>
        <v>28825</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c r="A14" s="1"/>
      <c r="B14" s="165" t="s">
        <v>24</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c r="A15" s="1"/>
      <c r="B15" s="170" t="s">
        <v>25</v>
      </c>
      <c r="C15" s="171"/>
      <c r="D15" s="171"/>
      <c r="E15" s="172"/>
      <c r="F15" s="173" t="str">
        <f>データ!AL6</f>
        <v>-</v>
      </c>
      <c r="G15" s="173"/>
      <c r="H15" s="173" t="str">
        <f>データ!AM6</f>
        <v>-</v>
      </c>
      <c r="I15" s="173"/>
      <c r="J15" s="173" t="str">
        <f>データ!AN6</f>
        <v>-</v>
      </c>
      <c r="K15" s="173"/>
      <c r="L15" s="173" t="str">
        <f>データ!AO6</f>
        <v>-</v>
      </c>
      <c r="M15" s="173"/>
      <c r="N15" s="174" t="str">
        <f>データ!AP6</f>
        <v>-</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c r="A16" s="1"/>
      <c r="B16" s="176" t="s">
        <v>26</v>
      </c>
      <c r="C16" s="177"/>
      <c r="D16" s="177"/>
      <c r="E16" s="178"/>
      <c r="F16" s="179">
        <f>データ!AQ6</f>
        <v>34819</v>
      </c>
      <c r="G16" s="179"/>
      <c r="H16" s="179">
        <f>データ!AR6</f>
        <v>33810</v>
      </c>
      <c r="I16" s="179"/>
      <c r="J16" s="179">
        <f>データ!AS6</f>
        <v>31599</v>
      </c>
      <c r="K16" s="179"/>
      <c r="L16" s="179">
        <f>データ!AT6</f>
        <v>33351</v>
      </c>
      <c r="M16" s="179"/>
      <c r="N16" s="168">
        <f>データ!AU6</f>
        <v>28825</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c r="A19" s="1"/>
      <c r="B19" s="176" t="s">
        <v>29</v>
      </c>
      <c r="C19" s="177"/>
      <c r="D19" s="177"/>
      <c r="E19" s="178"/>
      <c r="F19" s="182">
        <f>データ!AV6</f>
        <v>217467</v>
      </c>
      <c r="G19" s="182"/>
      <c r="H19" s="182"/>
      <c r="I19" s="182" t="str">
        <f>データ!AW6</f>
        <v>-</v>
      </c>
      <c r="J19" s="182"/>
      <c r="K19" s="182"/>
      <c r="L19" s="182">
        <f>データ!AX6</f>
        <v>217467</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5"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5"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180</v>
      </c>
      <c r="AL40" s="120"/>
      <c r="AM40" s="120"/>
      <c r="AN40" s="120"/>
      <c r="AO40" s="120"/>
      <c r="AP40" s="120"/>
      <c r="AQ40" s="121"/>
    </row>
    <row r="41" spans="1:43" ht="29.45" customHeight="1">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179</v>
      </c>
      <c r="AL99" s="193"/>
      <c r="AM99" s="193"/>
      <c r="AN99" s="193"/>
      <c r="AO99" s="193"/>
      <c r="AP99" s="193"/>
      <c r="AQ99" s="194"/>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27">
      <c r="A6" s="50" t="s">
        <v>115</v>
      </c>
      <c r="B6" s="68" t="str">
        <f>B7</f>
        <v>2016</v>
      </c>
      <c r="C6" s="68" t="str">
        <f t="shared" ref="C6:AX6" si="6">C7</f>
        <v>102032</v>
      </c>
      <c r="D6" s="68" t="str">
        <f t="shared" si="6"/>
        <v>47</v>
      </c>
      <c r="E6" s="68" t="str">
        <f t="shared" si="6"/>
        <v>04</v>
      </c>
      <c r="F6" s="68" t="str">
        <f t="shared" si="6"/>
        <v>0</v>
      </c>
      <c r="G6" s="68" t="str">
        <f t="shared" si="6"/>
        <v>000</v>
      </c>
      <c r="H6" s="68" t="str">
        <f t="shared" si="6"/>
        <v>群馬県　桐生市</v>
      </c>
      <c r="I6" s="68" t="str">
        <f t="shared" si="6"/>
        <v>法非適用</v>
      </c>
      <c r="J6" s="68" t="str">
        <f t="shared" si="6"/>
        <v>電気事業</v>
      </c>
      <c r="K6" s="68" t="str">
        <f t="shared" si="6"/>
        <v/>
      </c>
      <c r="L6" s="69" t="str">
        <f t="shared" si="6"/>
        <v>該当数値なし</v>
      </c>
      <c r="M6" s="70" t="str">
        <f t="shared" si="6"/>
        <v>-</v>
      </c>
      <c r="N6" s="70">
        <f t="shared" si="6"/>
        <v>1</v>
      </c>
      <c r="O6" s="70" t="str">
        <f t="shared" si="6"/>
        <v>-</v>
      </c>
      <c r="P6" s="70" t="str">
        <f t="shared" si="6"/>
        <v>-</v>
      </c>
      <c r="Q6" s="70" t="str">
        <f t="shared" si="6"/>
        <v>-</v>
      </c>
      <c r="R6" s="71" t="str">
        <f>R7</f>
        <v>平成29年3月31日　清掃センター発電所</v>
      </c>
      <c r="S6" s="72" t="str">
        <f t="shared" si="6"/>
        <v>-</v>
      </c>
      <c r="T6" s="68" t="str">
        <f t="shared" si="6"/>
        <v>無</v>
      </c>
      <c r="U6" s="72" t="str">
        <f t="shared" si="6"/>
        <v>日立造船株式会社</v>
      </c>
      <c r="V6" s="69" t="str">
        <f t="shared" si="6"/>
        <v>-</v>
      </c>
      <c r="W6" s="70" t="str">
        <f>W7</f>
        <v>-</v>
      </c>
      <c r="X6" s="70" t="str">
        <f t="shared" si="6"/>
        <v>-</v>
      </c>
      <c r="Y6" s="70" t="str">
        <f t="shared" si="6"/>
        <v>-</v>
      </c>
      <c r="Z6" s="70" t="str">
        <f t="shared" si="6"/>
        <v>-</v>
      </c>
      <c r="AA6" s="70" t="str">
        <f t="shared" si="6"/>
        <v>-</v>
      </c>
      <c r="AB6" s="70">
        <f t="shared" si="6"/>
        <v>34819</v>
      </c>
      <c r="AC6" s="70">
        <f t="shared" si="6"/>
        <v>33810</v>
      </c>
      <c r="AD6" s="70">
        <f t="shared" si="6"/>
        <v>31599</v>
      </c>
      <c r="AE6" s="70">
        <f t="shared" si="6"/>
        <v>33351</v>
      </c>
      <c r="AF6" s="70">
        <f t="shared" si="6"/>
        <v>28825</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t="str">
        <f t="shared" si="6"/>
        <v>-</v>
      </c>
      <c r="AP6" s="70" t="str">
        <f t="shared" si="6"/>
        <v>-</v>
      </c>
      <c r="AQ6" s="70">
        <f t="shared" si="6"/>
        <v>34819</v>
      </c>
      <c r="AR6" s="70">
        <f t="shared" si="6"/>
        <v>33810</v>
      </c>
      <c r="AS6" s="70">
        <f t="shared" si="6"/>
        <v>31599</v>
      </c>
      <c r="AT6" s="70">
        <f t="shared" si="6"/>
        <v>33351</v>
      </c>
      <c r="AU6" s="70">
        <f t="shared" si="6"/>
        <v>28825</v>
      </c>
      <c r="AV6" s="70">
        <f t="shared" si="6"/>
        <v>217467</v>
      </c>
      <c r="AW6" s="70" t="str">
        <f t="shared" si="6"/>
        <v>-</v>
      </c>
      <c r="AX6" s="70">
        <f t="shared" si="6"/>
        <v>217467</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27">
      <c r="A7" s="50"/>
      <c r="B7" s="78" t="s">
        <v>116</v>
      </c>
      <c r="C7" s="78" t="s">
        <v>117</v>
      </c>
      <c r="D7" s="78" t="s">
        <v>118</v>
      </c>
      <c r="E7" s="78" t="s">
        <v>119</v>
      </c>
      <c r="F7" s="78" t="s">
        <v>120</v>
      </c>
      <c r="G7" s="78" t="s">
        <v>121</v>
      </c>
      <c r="H7" s="78" t="s">
        <v>122</v>
      </c>
      <c r="I7" s="78" t="s">
        <v>123</v>
      </c>
      <c r="J7" s="78" t="s">
        <v>124</v>
      </c>
      <c r="K7" s="78" t="s">
        <v>125</v>
      </c>
      <c r="L7" s="79" t="s">
        <v>126</v>
      </c>
      <c r="M7" s="80" t="s">
        <v>127</v>
      </c>
      <c r="N7" s="80">
        <v>1</v>
      </c>
      <c r="O7" s="81" t="s">
        <v>127</v>
      </c>
      <c r="P7" s="81" t="s">
        <v>127</v>
      </c>
      <c r="Q7" s="81" t="s">
        <v>127</v>
      </c>
      <c r="R7" s="82" t="s">
        <v>128</v>
      </c>
      <c r="S7" s="82" t="s">
        <v>127</v>
      </c>
      <c r="T7" s="83" t="s">
        <v>129</v>
      </c>
      <c r="U7" s="82" t="s">
        <v>130</v>
      </c>
      <c r="V7" s="79" t="s">
        <v>127</v>
      </c>
      <c r="W7" s="81" t="s">
        <v>127</v>
      </c>
      <c r="X7" s="81" t="s">
        <v>127</v>
      </c>
      <c r="Y7" s="81" t="s">
        <v>127</v>
      </c>
      <c r="Z7" s="81" t="s">
        <v>127</v>
      </c>
      <c r="AA7" s="81" t="s">
        <v>127</v>
      </c>
      <c r="AB7" s="81">
        <v>34819</v>
      </c>
      <c r="AC7" s="81">
        <v>33810</v>
      </c>
      <c r="AD7" s="81">
        <v>31599</v>
      </c>
      <c r="AE7" s="81">
        <v>33351</v>
      </c>
      <c r="AF7" s="81">
        <v>28825</v>
      </c>
      <c r="AG7" s="81" t="s">
        <v>127</v>
      </c>
      <c r="AH7" s="81" t="s">
        <v>127</v>
      </c>
      <c r="AI7" s="81" t="s">
        <v>127</v>
      </c>
      <c r="AJ7" s="81" t="s">
        <v>127</v>
      </c>
      <c r="AK7" s="81" t="s">
        <v>127</v>
      </c>
      <c r="AL7" s="81" t="s">
        <v>127</v>
      </c>
      <c r="AM7" s="81" t="s">
        <v>127</v>
      </c>
      <c r="AN7" s="81" t="s">
        <v>127</v>
      </c>
      <c r="AO7" s="81" t="s">
        <v>127</v>
      </c>
      <c r="AP7" s="81" t="s">
        <v>127</v>
      </c>
      <c r="AQ7" s="81">
        <v>34819</v>
      </c>
      <c r="AR7" s="81">
        <v>33810</v>
      </c>
      <c r="AS7" s="81">
        <v>31599</v>
      </c>
      <c r="AT7" s="81">
        <v>33351</v>
      </c>
      <c r="AU7" s="81">
        <v>28825</v>
      </c>
      <c r="AV7" s="81">
        <v>217467</v>
      </c>
      <c r="AW7" s="81" t="s">
        <v>127</v>
      </c>
      <c r="AX7" s="81">
        <v>217467</v>
      </c>
      <c r="AY7" s="84">
        <v>1425</v>
      </c>
      <c r="AZ7" s="84">
        <v>99.5</v>
      </c>
      <c r="BA7" s="84">
        <v>101.7</v>
      </c>
      <c r="BB7" s="84">
        <v>103.5</v>
      </c>
      <c r="BC7" s="84">
        <v>142.1</v>
      </c>
      <c r="BD7" s="84">
        <v>179.6</v>
      </c>
      <c r="BE7" s="84">
        <v>164.1</v>
      </c>
      <c r="BF7" s="84">
        <v>124.4</v>
      </c>
      <c r="BG7" s="84">
        <v>118.8</v>
      </c>
      <c r="BH7" s="84">
        <v>88.8</v>
      </c>
      <c r="BI7" s="84">
        <v>100</v>
      </c>
      <c r="BJ7" s="84">
        <v>3259.1</v>
      </c>
      <c r="BK7" s="84">
        <v>2358.1</v>
      </c>
      <c r="BL7" s="84">
        <v>2450.3000000000002</v>
      </c>
      <c r="BM7" s="84">
        <v>2486.6999999999998</v>
      </c>
      <c r="BN7" s="84">
        <v>1530.1</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1113.5</v>
      </c>
      <c r="CG7" s="84">
        <v>16086.8</v>
      </c>
      <c r="CH7" s="84">
        <v>18455.5</v>
      </c>
      <c r="CI7" s="84">
        <v>16177.4</v>
      </c>
      <c r="CJ7" s="84">
        <v>9339.9</v>
      </c>
      <c r="CK7" s="84">
        <v>7095.7</v>
      </c>
      <c r="CL7" s="84">
        <v>11717.4</v>
      </c>
      <c r="CM7" s="84">
        <v>17642.5</v>
      </c>
      <c r="CN7" s="84">
        <v>18815.8</v>
      </c>
      <c r="CO7" s="84">
        <v>22847.9</v>
      </c>
      <c r="CP7" s="81">
        <v>312766</v>
      </c>
      <c r="CQ7" s="81">
        <v>1020</v>
      </c>
      <c r="CR7" s="81">
        <v>8251</v>
      </c>
      <c r="CS7" s="81">
        <v>13679</v>
      </c>
      <c r="CT7" s="81">
        <v>65618</v>
      </c>
      <c r="CU7" s="81">
        <v>120361</v>
      </c>
      <c r="CV7" s="81">
        <v>108538</v>
      </c>
      <c r="CW7" s="81">
        <v>58539</v>
      </c>
      <c r="CX7" s="81">
        <v>37685</v>
      </c>
      <c r="CY7" s="81">
        <v>2390</v>
      </c>
      <c r="CZ7" s="81">
        <v>4660</v>
      </c>
      <c r="DA7" s="84">
        <v>88.3</v>
      </c>
      <c r="DB7" s="84">
        <v>85.8</v>
      </c>
      <c r="DC7" s="84">
        <v>80.2</v>
      </c>
      <c r="DD7" s="84">
        <v>84.4</v>
      </c>
      <c r="DE7" s="84">
        <v>70.599999999999994</v>
      </c>
      <c r="DF7" s="84">
        <v>42.7</v>
      </c>
      <c r="DG7" s="84">
        <v>38.5</v>
      </c>
      <c r="DH7" s="84">
        <v>37.700000000000003</v>
      </c>
      <c r="DI7" s="84">
        <v>33.9</v>
      </c>
      <c r="DJ7" s="84">
        <v>37.9</v>
      </c>
      <c r="DK7" s="84">
        <v>100</v>
      </c>
      <c r="DL7" s="84">
        <v>100</v>
      </c>
      <c r="DM7" s="84">
        <v>100</v>
      </c>
      <c r="DN7" s="84">
        <v>100</v>
      </c>
      <c r="DO7" s="84">
        <v>0</v>
      </c>
      <c r="DP7" s="84">
        <v>23.7</v>
      </c>
      <c r="DQ7" s="84">
        <v>21.6</v>
      </c>
      <c r="DR7" s="84">
        <v>13.7</v>
      </c>
      <c r="DS7" s="84">
        <v>16.3</v>
      </c>
      <c r="DT7" s="84">
        <v>14.2</v>
      </c>
      <c r="DU7" s="84">
        <v>3.9</v>
      </c>
      <c r="DV7" s="84">
        <v>3.3</v>
      </c>
      <c r="DW7" s="84">
        <v>2.4</v>
      </c>
      <c r="DX7" s="84">
        <v>1.8</v>
      </c>
      <c r="DY7" s="84">
        <v>2.2000000000000002</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0</v>
      </c>
      <c r="EP7" s="84">
        <v>0</v>
      </c>
      <c r="EQ7" s="84">
        <v>0</v>
      </c>
      <c r="ER7" s="84">
        <v>0</v>
      </c>
      <c r="ES7" s="84">
        <v>0</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v>4660</v>
      </c>
      <c r="GY7" s="84">
        <v>88.3</v>
      </c>
      <c r="GZ7" s="84">
        <v>85.8</v>
      </c>
      <c r="HA7" s="84">
        <v>80.2</v>
      </c>
      <c r="HB7" s="84">
        <v>84.4</v>
      </c>
      <c r="HC7" s="84">
        <v>70.599999999999994</v>
      </c>
      <c r="HD7" s="84">
        <v>51.6</v>
      </c>
      <c r="HE7" s="84">
        <v>49.8</v>
      </c>
      <c r="HF7" s="84">
        <v>50.3</v>
      </c>
      <c r="HG7" s="84">
        <v>47.9</v>
      </c>
      <c r="HH7" s="84">
        <v>54</v>
      </c>
      <c r="HI7" s="84">
        <v>100</v>
      </c>
      <c r="HJ7" s="84">
        <v>100</v>
      </c>
      <c r="HK7" s="84">
        <v>100</v>
      </c>
      <c r="HL7" s="84">
        <v>100</v>
      </c>
      <c r="HM7" s="84">
        <v>0</v>
      </c>
      <c r="HN7" s="84">
        <v>8.5</v>
      </c>
      <c r="HO7" s="84">
        <v>11.5</v>
      </c>
      <c r="HP7" s="84">
        <v>5.2</v>
      </c>
      <c r="HQ7" s="84">
        <v>13</v>
      </c>
      <c r="HR7" s="84">
        <v>8.9</v>
      </c>
      <c r="HS7" s="84">
        <v>3.9</v>
      </c>
      <c r="HT7" s="84">
        <v>3.3</v>
      </c>
      <c r="HU7" s="84">
        <v>2.4</v>
      </c>
      <c r="HV7" s="84">
        <v>1.8</v>
      </c>
      <c r="HW7" s="84">
        <v>2.2000000000000002</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v>0</v>
      </c>
      <c r="IN7" s="84">
        <v>0</v>
      </c>
      <c r="IO7" s="84">
        <v>0</v>
      </c>
      <c r="IP7" s="84">
        <v>0</v>
      </c>
      <c r="IQ7" s="84">
        <v>0</v>
      </c>
      <c r="IR7" s="84">
        <v>7.1</v>
      </c>
      <c r="IS7" s="84">
        <v>40.700000000000003</v>
      </c>
      <c r="IT7" s="84">
        <v>52.3</v>
      </c>
      <c r="IU7" s="84">
        <v>52.8</v>
      </c>
      <c r="IV7" s="84">
        <v>51.2</v>
      </c>
      <c r="IW7" s="81" t="s">
        <v>127</v>
      </c>
      <c r="IX7" s="84" t="s">
        <v>127</v>
      </c>
      <c r="IY7" s="84" t="s">
        <v>127</v>
      </c>
      <c r="IZ7" s="84" t="s">
        <v>127</v>
      </c>
      <c r="JA7" s="84" t="s">
        <v>127</v>
      </c>
      <c r="JB7" s="84" t="s">
        <v>127</v>
      </c>
      <c r="JC7" s="84">
        <v>19.2</v>
      </c>
      <c r="JD7" s="84">
        <v>19.600000000000001</v>
      </c>
      <c r="JE7" s="84">
        <v>18.5</v>
      </c>
      <c r="JF7" s="84">
        <v>16.100000000000001</v>
      </c>
      <c r="JG7" s="84">
        <v>19.600000000000001</v>
      </c>
      <c r="JH7" s="84" t="s">
        <v>127</v>
      </c>
      <c r="JI7" s="84" t="s">
        <v>127</v>
      </c>
      <c r="JJ7" s="84" t="s">
        <v>127</v>
      </c>
      <c r="JK7" s="84" t="s">
        <v>127</v>
      </c>
      <c r="JL7" s="84" t="s">
        <v>127</v>
      </c>
      <c r="JM7" s="84">
        <v>44.6</v>
      </c>
      <c r="JN7" s="84">
        <v>42.6</v>
      </c>
      <c r="JO7" s="84">
        <v>43.7</v>
      </c>
      <c r="JP7" s="84">
        <v>45.4</v>
      </c>
      <c r="JQ7" s="84">
        <v>48.2</v>
      </c>
      <c r="JR7" s="84" t="s">
        <v>127</v>
      </c>
      <c r="JS7" s="84" t="s">
        <v>127</v>
      </c>
      <c r="JT7" s="84" t="s">
        <v>127</v>
      </c>
      <c r="JU7" s="84" t="s">
        <v>127</v>
      </c>
      <c r="JV7" s="84" t="s">
        <v>127</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v>1</v>
      </c>
      <c r="MZ7" s="84">
        <v>1</v>
      </c>
      <c r="NA7" s="84">
        <v>1</v>
      </c>
      <c r="NB7" s="84">
        <v>1</v>
      </c>
      <c r="NC7" s="84" t="s">
        <v>127</v>
      </c>
      <c r="ND7" s="84" t="s">
        <v>127</v>
      </c>
      <c r="NE7" s="84" t="s">
        <v>127</v>
      </c>
      <c r="NF7" s="84" t="s">
        <v>127</v>
      </c>
      <c r="NG7" s="84" t="s">
        <v>127</v>
      </c>
      <c r="NH7" s="84" t="s">
        <v>127</v>
      </c>
      <c r="NI7" s="84" t="s">
        <v>127</v>
      </c>
      <c r="NJ7" s="84" t="s">
        <v>127</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1</v>
      </c>
      <c r="GZ8" s="88" t="s">
        <v>131</v>
      </c>
      <c r="HA8" s="86"/>
      <c r="HB8" s="86"/>
      <c r="HC8" s="86"/>
      <c r="HD8" s="86"/>
      <c r="HE8" s="87"/>
      <c r="HF8" s="86"/>
      <c r="HG8" s="86"/>
      <c r="HH8" s="86" t="str">
        <f>HI4</f>
        <v>修繕費比率（％）</v>
      </c>
      <c r="HI8" s="86" t="b">
        <f>IF(SUM($N$7,$MY$7:$NB$7)=0,FALSE,TRUE)</f>
        <v>1</v>
      </c>
      <c r="HJ8" s="88" t="s">
        <v>131</v>
      </c>
      <c r="HK8" s="86"/>
      <c r="HL8" s="86"/>
      <c r="HM8" s="86"/>
      <c r="HN8" s="86"/>
      <c r="HO8" s="86"/>
      <c r="HP8" s="87"/>
      <c r="HQ8" s="86"/>
      <c r="HR8" s="86" t="str">
        <f>HS4</f>
        <v>企業債残高対料金収入比率（％）</v>
      </c>
      <c r="HS8" s="86" t="b">
        <f>IF(SUM($N$7,$MY$7:$NB$7)=0,FALSE,TRUE)</f>
        <v>1</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1</v>
      </c>
      <c r="IN8" s="88" t="s">
        <v>131</v>
      </c>
      <c r="IO8" s="86"/>
      <c r="IP8" s="86"/>
      <c r="IQ8" s="86"/>
      <c r="IR8" s="85"/>
      <c r="IS8" s="85"/>
      <c r="IT8" s="85"/>
      <c r="IU8" s="85"/>
      <c r="IV8" s="86" t="str">
        <f>IW5</f>
        <v>最大出力合計</v>
      </c>
      <c r="IW8" s="86" t="str">
        <f>IX4</f>
        <v>設備利用率（％）</v>
      </c>
      <c r="IX8" s="86" t="b">
        <f>IF(SUM($O$7,$NC$7:$NF$7)=0,FALSE,TRUE)</f>
        <v>0</v>
      </c>
      <c r="IY8" s="88" t="s">
        <v>131</v>
      </c>
      <c r="IZ8" s="86"/>
      <c r="JA8" s="86"/>
      <c r="JB8" s="86"/>
      <c r="JC8" s="86"/>
      <c r="JD8" s="87"/>
      <c r="JE8" s="86"/>
      <c r="JF8" s="86"/>
      <c r="JG8" s="86" t="str">
        <f>JH4</f>
        <v>修繕費比率（％）</v>
      </c>
      <c r="JH8" s="86" t="b">
        <f>IF(SUM($O$7,$NC$7:$NF$7)=0,FALSE,TRUE)</f>
        <v>0</v>
      </c>
      <c r="JI8" s="88" t="s">
        <v>131</v>
      </c>
      <c r="JJ8" s="86"/>
      <c r="JK8" s="86"/>
      <c r="JL8" s="86"/>
      <c r="JM8" s="86"/>
      <c r="JN8" s="86"/>
      <c r="JO8" s="87"/>
      <c r="JP8" s="86"/>
      <c r="JQ8" s="86" t="str">
        <f>JR4</f>
        <v>企業債残高対料金収入比率（％）</v>
      </c>
      <c r="JR8" s="86" t="b">
        <f>IF(SUM($O$7,$NC$7:$NF$7)=0,FALSE,TRUE)</f>
        <v>0</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0</v>
      </c>
      <c r="KM8" s="88" t="s">
        <v>131</v>
      </c>
      <c r="KN8" s="86"/>
      <c r="KO8" s="86"/>
      <c r="KP8" s="86"/>
      <c r="KQ8" s="85"/>
      <c r="KR8" s="85"/>
      <c r="KS8" s="85"/>
      <c r="KT8" s="85"/>
      <c r="KU8" s="86" t="str">
        <f>KV5</f>
        <v>最大出力合計</v>
      </c>
      <c r="KV8" s="86" t="str">
        <f>KW4</f>
        <v>設備利用率（％）</v>
      </c>
      <c r="KW8" s="86" t="b">
        <f>IF(SUM($P$7,$NG$7:$NJ$7)=0,FALSE,TRUE)</f>
        <v>0</v>
      </c>
      <c r="KX8" s="88" t="s">
        <v>131</v>
      </c>
      <c r="KY8" s="86"/>
      <c r="KZ8" s="86"/>
      <c r="LA8" s="86"/>
      <c r="LB8" s="86"/>
      <c r="LC8" s="87"/>
      <c r="LD8" s="86"/>
      <c r="LE8" s="86"/>
      <c r="LF8" s="86" t="str">
        <f>LG4</f>
        <v>修繕費比率（％）</v>
      </c>
      <c r="LG8" s="86" t="b">
        <f>IF(SUM($P$7,$NG$7:$NJ$7)=0,FALSE,TRUE)</f>
        <v>0</v>
      </c>
      <c r="LH8" s="88" t="s">
        <v>131</v>
      </c>
      <c r="LI8" s="86"/>
      <c r="LJ8" s="86"/>
      <c r="LK8" s="86"/>
      <c r="LL8" s="86"/>
      <c r="LM8" s="86"/>
      <c r="LN8" s="87"/>
      <c r="LO8" s="86"/>
      <c r="LP8" s="86" t="str">
        <f>LQ4</f>
        <v>企業債残高対料金収入比率（％）</v>
      </c>
      <c r="LQ8" s="86" t="b">
        <f>IF(SUM($P$7,$NG$7:$NJ$7)=0,FALSE,TRUE)</f>
        <v>0</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0</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（最大出力合計4,660kW）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（最大出力合計4,660kW）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f>AY7</f>
        <v>1425</v>
      </c>
      <c r="AZ11" s="96">
        <f>AZ7</f>
        <v>99.5</v>
      </c>
      <c r="BA11" s="96">
        <f>BA7</f>
        <v>101.7</v>
      </c>
      <c r="BB11" s="96">
        <f>BB7</f>
        <v>103.5</v>
      </c>
      <c r="BC11" s="96">
        <f>BC7</f>
        <v>142.1</v>
      </c>
      <c r="BD11" s="85"/>
      <c r="BE11" s="85"/>
      <c r="BF11" s="85"/>
      <c r="BG11" s="85"/>
      <c r="BH11" s="85"/>
      <c r="BI11" s="95" t="s">
        <v>140</v>
      </c>
      <c r="BJ11" s="96">
        <f>BJ7</f>
        <v>3259.1</v>
      </c>
      <c r="BK11" s="96">
        <f>BK7</f>
        <v>2358.1</v>
      </c>
      <c r="BL11" s="96">
        <f>BL7</f>
        <v>2450.3000000000002</v>
      </c>
      <c r="BM11" s="96">
        <f>BM7</f>
        <v>2486.6999999999998</v>
      </c>
      <c r="BN11" s="96">
        <f>BN7</f>
        <v>1530.1</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f>CF7</f>
        <v>1113.5</v>
      </c>
      <c r="CG11" s="96">
        <f>CG7</f>
        <v>16086.8</v>
      </c>
      <c r="CH11" s="96">
        <f>CH7</f>
        <v>18455.5</v>
      </c>
      <c r="CI11" s="96">
        <f>CI7</f>
        <v>16177.4</v>
      </c>
      <c r="CJ11" s="96">
        <f>CJ7</f>
        <v>9339.9</v>
      </c>
      <c r="CK11" s="85"/>
      <c r="CL11" s="85"/>
      <c r="CM11" s="85"/>
      <c r="CN11" s="85"/>
      <c r="CO11" s="95" t="s">
        <v>141</v>
      </c>
      <c r="CP11" s="97">
        <f>CP7</f>
        <v>312766</v>
      </c>
      <c r="CQ11" s="97">
        <f>CQ7</f>
        <v>1020</v>
      </c>
      <c r="CR11" s="97">
        <f>CR7</f>
        <v>8251</v>
      </c>
      <c r="CS11" s="97">
        <f>CS7</f>
        <v>13679</v>
      </c>
      <c r="CT11" s="97">
        <f>CT7</f>
        <v>65618</v>
      </c>
      <c r="CU11" s="85"/>
      <c r="CV11" s="85"/>
      <c r="CW11" s="85"/>
      <c r="CX11" s="85"/>
      <c r="CY11" s="85"/>
      <c r="CZ11" s="95" t="s">
        <v>140</v>
      </c>
      <c r="DA11" s="96">
        <f>DA7</f>
        <v>88.3</v>
      </c>
      <c r="DB11" s="96">
        <f>DB7</f>
        <v>85.8</v>
      </c>
      <c r="DC11" s="96">
        <f>DC7</f>
        <v>80.2</v>
      </c>
      <c r="DD11" s="96">
        <f>DD7</f>
        <v>84.4</v>
      </c>
      <c r="DE11" s="96">
        <f>DE7</f>
        <v>70.599999999999994</v>
      </c>
      <c r="DF11" s="85"/>
      <c r="DG11" s="85"/>
      <c r="DH11" s="85"/>
      <c r="DI11" s="85"/>
      <c r="DJ11" s="95" t="s">
        <v>140</v>
      </c>
      <c r="DK11" s="96">
        <f>DK7</f>
        <v>100</v>
      </c>
      <c r="DL11" s="96">
        <f>DL7</f>
        <v>100</v>
      </c>
      <c r="DM11" s="96">
        <f>DM7</f>
        <v>100</v>
      </c>
      <c r="DN11" s="96">
        <f>DN7</f>
        <v>100</v>
      </c>
      <c r="DO11" s="96">
        <f>DO7</f>
        <v>0</v>
      </c>
      <c r="DP11" s="85"/>
      <c r="DQ11" s="85"/>
      <c r="DR11" s="85"/>
      <c r="DS11" s="85"/>
      <c r="DT11" s="95" t="s">
        <v>140</v>
      </c>
      <c r="DU11" s="96">
        <f>DU7</f>
        <v>3.9</v>
      </c>
      <c r="DV11" s="96">
        <f>DV7</f>
        <v>3.3</v>
      </c>
      <c r="DW11" s="96">
        <f>DW7</f>
        <v>2.4</v>
      </c>
      <c r="DX11" s="96">
        <f>DX7</f>
        <v>1.8</v>
      </c>
      <c r="DY11" s="96">
        <f>DY7</f>
        <v>2.2000000000000002</v>
      </c>
      <c r="DZ11" s="85"/>
      <c r="EA11" s="85"/>
      <c r="EB11" s="85"/>
      <c r="EC11" s="85"/>
      <c r="ED11" s="95" t="s">
        <v>142</v>
      </c>
      <c r="EE11" s="96" t="str">
        <f>EE7</f>
        <v>-</v>
      </c>
      <c r="EF11" s="96" t="str">
        <f>EF7</f>
        <v>-</v>
      </c>
      <c r="EG11" s="96" t="str">
        <f>EG7</f>
        <v>-</v>
      </c>
      <c r="EH11" s="96" t="str">
        <f>EH7</f>
        <v>-</v>
      </c>
      <c r="EI11" s="96" t="str">
        <f>EI7</f>
        <v>-</v>
      </c>
      <c r="EJ11" s="85"/>
      <c r="EK11" s="85"/>
      <c r="EL11" s="85"/>
      <c r="EM11" s="85"/>
      <c r="EN11" s="95" t="s">
        <v>142</v>
      </c>
      <c r="EO11" s="96">
        <f>EO7</f>
        <v>0</v>
      </c>
      <c r="EP11" s="96">
        <f>EP7</f>
        <v>0</v>
      </c>
      <c r="EQ11" s="96">
        <f>EQ7</f>
        <v>0</v>
      </c>
      <c r="ER11" s="96">
        <f>ER7</f>
        <v>0</v>
      </c>
      <c r="ES11" s="96">
        <f>ES7</f>
        <v>0</v>
      </c>
      <c r="ET11" s="85"/>
      <c r="EU11" s="85"/>
      <c r="EV11" s="85"/>
      <c r="EW11" s="85"/>
      <c r="EX11" s="85"/>
      <c r="EY11" s="95" t="s">
        <v>143</v>
      </c>
      <c r="EZ11" s="96" t="str">
        <f>EZ7</f>
        <v>-</v>
      </c>
      <c r="FA11" s="96" t="str">
        <f>FA7</f>
        <v>-</v>
      </c>
      <c r="FB11" s="96" t="str">
        <f>FB7</f>
        <v>-</v>
      </c>
      <c r="FC11" s="96" t="str">
        <f>FC7</f>
        <v>-</v>
      </c>
      <c r="FD11" s="96" t="str">
        <f>FD7</f>
        <v>-</v>
      </c>
      <c r="FE11" s="85"/>
      <c r="FF11" s="85"/>
      <c r="FG11" s="85"/>
      <c r="FH11" s="85"/>
      <c r="FI11" s="95" t="s">
        <v>140</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140</v>
      </c>
      <c r="GN11" s="96" t="str">
        <f>GN7</f>
        <v>-</v>
      </c>
      <c r="GO11" s="96" t="str">
        <f>GO7</f>
        <v>-</v>
      </c>
      <c r="GP11" s="96" t="str">
        <f>GP7</f>
        <v>-</v>
      </c>
      <c r="GQ11" s="96" t="str">
        <f>GQ7</f>
        <v>-</v>
      </c>
      <c r="GR11" s="96" t="str">
        <f>GR7</f>
        <v>-</v>
      </c>
      <c r="GS11" s="85"/>
      <c r="GT11" s="85"/>
      <c r="GU11" s="85"/>
      <c r="GV11" s="85"/>
      <c r="GW11" s="85"/>
      <c r="GX11" s="95" t="s">
        <v>140</v>
      </c>
      <c r="GY11" s="96">
        <f>GY7</f>
        <v>88.3</v>
      </c>
      <c r="GZ11" s="96">
        <f>GZ7</f>
        <v>85.8</v>
      </c>
      <c r="HA11" s="96">
        <f>HA7</f>
        <v>80.2</v>
      </c>
      <c r="HB11" s="96">
        <f>HB7</f>
        <v>84.4</v>
      </c>
      <c r="HC11" s="96">
        <f>HC7</f>
        <v>70.599999999999994</v>
      </c>
      <c r="HD11" s="85"/>
      <c r="HE11" s="85"/>
      <c r="HF11" s="85"/>
      <c r="HG11" s="85"/>
      <c r="HH11" s="95" t="s">
        <v>140</v>
      </c>
      <c r="HI11" s="96">
        <f>HI7</f>
        <v>100</v>
      </c>
      <c r="HJ11" s="96">
        <f>HJ7</f>
        <v>100</v>
      </c>
      <c r="HK11" s="96">
        <f>HK7</f>
        <v>100</v>
      </c>
      <c r="HL11" s="96">
        <f>HL7</f>
        <v>100</v>
      </c>
      <c r="HM11" s="96">
        <f>HM7</f>
        <v>0</v>
      </c>
      <c r="HN11" s="85"/>
      <c r="HO11" s="85"/>
      <c r="HP11" s="85"/>
      <c r="HQ11" s="85"/>
      <c r="HR11" s="95" t="s">
        <v>140</v>
      </c>
      <c r="HS11" s="96">
        <f>HS7</f>
        <v>3.9</v>
      </c>
      <c r="HT11" s="96">
        <f>HT7</f>
        <v>3.3</v>
      </c>
      <c r="HU11" s="96">
        <f>HU7</f>
        <v>2.4</v>
      </c>
      <c r="HV11" s="96">
        <f>HV7</f>
        <v>1.8</v>
      </c>
      <c r="HW11" s="96">
        <f>HW7</f>
        <v>2.2000000000000002</v>
      </c>
      <c r="HX11" s="85"/>
      <c r="HY11" s="85"/>
      <c r="HZ11" s="85"/>
      <c r="IA11" s="85"/>
      <c r="IB11" s="95" t="s">
        <v>140</v>
      </c>
      <c r="IC11" s="96" t="str">
        <f>IC7</f>
        <v>-</v>
      </c>
      <c r="ID11" s="96" t="str">
        <f>ID7</f>
        <v>-</v>
      </c>
      <c r="IE11" s="96" t="str">
        <f>IE7</f>
        <v>-</v>
      </c>
      <c r="IF11" s="96" t="str">
        <f>IF7</f>
        <v>-</v>
      </c>
      <c r="IG11" s="96" t="str">
        <f>IG7</f>
        <v>-</v>
      </c>
      <c r="IH11" s="85"/>
      <c r="II11" s="85"/>
      <c r="IJ11" s="85"/>
      <c r="IK11" s="85"/>
      <c r="IL11" s="95" t="s">
        <v>140</v>
      </c>
      <c r="IM11" s="96">
        <f>IM7</f>
        <v>0</v>
      </c>
      <c r="IN11" s="96">
        <f>IN7</f>
        <v>0</v>
      </c>
      <c r="IO11" s="96">
        <f>IO7</f>
        <v>0</v>
      </c>
      <c r="IP11" s="96">
        <f>IP7</f>
        <v>0</v>
      </c>
      <c r="IQ11" s="96">
        <f>IQ7</f>
        <v>0</v>
      </c>
      <c r="IR11" s="85"/>
      <c r="IS11" s="85"/>
      <c r="IT11" s="85"/>
      <c r="IU11" s="85"/>
      <c r="IV11" s="85"/>
      <c r="IW11" s="95" t="s">
        <v>140</v>
      </c>
      <c r="IX11" s="96" t="str">
        <f>IX7</f>
        <v>-</v>
      </c>
      <c r="IY11" s="96" t="str">
        <f>IY7</f>
        <v>-</v>
      </c>
      <c r="IZ11" s="96" t="str">
        <f>IZ7</f>
        <v>-</v>
      </c>
      <c r="JA11" s="96" t="str">
        <f>JA7</f>
        <v>-</v>
      </c>
      <c r="JB11" s="96" t="str">
        <f>JB7</f>
        <v>-</v>
      </c>
      <c r="JC11" s="85"/>
      <c r="JD11" s="85"/>
      <c r="JE11" s="85"/>
      <c r="JF11" s="85"/>
      <c r="JG11" s="95" t="s">
        <v>140</v>
      </c>
      <c r="JH11" s="96" t="str">
        <f>JH7</f>
        <v>-</v>
      </c>
      <c r="JI11" s="96" t="str">
        <f>JI7</f>
        <v>-</v>
      </c>
      <c r="JJ11" s="96" t="str">
        <f>JJ7</f>
        <v>-</v>
      </c>
      <c r="JK11" s="96" t="str">
        <f>JK7</f>
        <v>-</v>
      </c>
      <c r="JL11" s="96" t="str">
        <f>JL7</f>
        <v>-</v>
      </c>
      <c r="JM11" s="85"/>
      <c r="JN11" s="85"/>
      <c r="JO11" s="85"/>
      <c r="JP11" s="85"/>
      <c r="JQ11" s="95" t="s">
        <v>140</v>
      </c>
      <c r="JR11" s="96" t="str">
        <f>JR7</f>
        <v>-</v>
      </c>
      <c r="JS11" s="96" t="str">
        <f>JS7</f>
        <v>-</v>
      </c>
      <c r="JT11" s="96" t="str">
        <f>JT7</f>
        <v>-</v>
      </c>
      <c r="JU11" s="96" t="str">
        <f>JU7</f>
        <v>-</v>
      </c>
      <c r="JV11" s="96" t="str">
        <f>JV7</f>
        <v>-</v>
      </c>
      <c r="JW11" s="85"/>
      <c r="JX11" s="85"/>
      <c r="JY11" s="85"/>
      <c r="JZ11" s="85"/>
      <c r="KA11" s="95" t="s">
        <v>140</v>
      </c>
      <c r="KB11" s="96" t="str">
        <f>KB7</f>
        <v>-</v>
      </c>
      <c r="KC11" s="96" t="str">
        <f>KC7</f>
        <v>-</v>
      </c>
      <c r="KD11" s="96" t="str">
        <f>KD7</f>
        <v>-</v>
      </c>
      <c r="KE11" s="96" t="str">
        <f>KE7</f>
        <v>-</v>
      </c>
      <c r="KF11" s="96" t="str">
        <f>KF7</f>
        <v>-</v>
      </c>
      <c r="KG11" s="85"/>
      <c r="KH11" s="85"/>
      <c r="KI11" s="85"/>
      <c r="KJ11" s="85"/>
      <c r="KK11" s="95" t="s">
        <v>140</v>
      </c>
      <c r="KL11" s="96" t="str">
        <f>KL7</f>
        <v>-</v>
      </c>
      <c r="KM11" s="96" t="str">
        <f>KM7</f>
        <v>-</v>
      </c>
      <c r="KN11" s="96" t="str">
        <f>KN7</f>
        <v>-</v>
      </c>
      <c r="KO11" s="96" t="str">
        <f>KO7</f>
        <v>-</v>
      </c>
      <c r="KP11" s="96" t="str">
        <f>KP7</f>
        <v>-</v>
      </c>
      <c r="KQ11" s="85"/>
      <c r="KR11" s="85"/>
      <c r="KS11" s="85"/>
      <c r="KT11" s="85"/>
      <c r="KU11" s="85"/>
      <c r="KV11" s="95" t="s">
        <v>140</v>
      </c>
      <c r="KW11" s="96" t="str">
        <f>KW7</f>
        <v>-</v>
      </c>
      <c r="KX11" s="96" t="str">
        <f>KX7</f>
        <v>-</v>
      </c>
      <c r="KY11" s="96" t="str">
        <f>KY7</f>
        <v>-</v>
      </c>
      <c r="KZ11" s="96" t="str">
        <f>KZ7</f>
        <v>-</v>
      </c>
      <c r="LA11" s="96" t="str">
        <f>LA7</f>
        <v>-</v>
      </c>
      <c r="LB11" s="85"/>
      <c r="LC11" s="85"/>
      <c r="LD11" s="85"/>
      <c r="LE11" s="85"/>
      <c r="LF11" s="95" t="s">
        <v>140</v>
      </c>
      <c r="LG11" s="96" t="str">
        <f>LG7</f>
        <v>-</v>
      </c>
      <c r="LH11" s="96" t="str">
        <f>LH7</f>
        <v>-</v>
      </c>
      <c r="LI11" s="96" t="str">
        <f>LI7</f>
        <v>-</v>
      </c>
      <c r="LJ11" s="96" t="str">
        <f>LJ7</f>
        <v>-</v>
      </c>
      <c r="LK11" s="96" t="str">
        <f>LK7</f>
        <v>-</v>
      </c>
      <c r="LL11" s="85"/>
      <c r="LM11" s="85"/>
      <c r="LN11" s="85"/>
      <c r="LO11" s="85"/>
      <c r="LP11" s="95" t="s">
        <v>140</v>
      </c>
      <c r="LQ11" s="96" t="str">
        <f>LQ7</f>
        <v>-</v>
      </c>
      <c r="LR11" s="96" t="str">
        <f>LR7</f>
        <v>-</v>
      </c>
      <c r="LS11" s="96" t="str">
        <f>LS7</f>
        <v>-</v>
      </c>
      <c r="LT11" s="96" t="str">
        <f>LT7</f>
        <v>-</v>
      </c>
      <c r="LU11" s="96" t="str">
        <f>LU7</f>
        <v>-</v>
      </c>
      <c r="LV11" s="85"/>
      <c r="LW11" s="85"/>
      <c r="LX11" s="85"/>
      <c r="LY11" s="85"/>
      <c r="LZ11" s="95" t="s">
        <v>140</v>
      </c>
      <c r="MA11" s="96" t="str">
        <f>MA7</f>
        <v>-</v>
      </c>
      <c r="MB11" s="96" t="str">
        <f>MB7</f>
        <v>-</v>
      </c>
      <c r="MC11" s="96" t="str">
        <f>MC7</f>
        <v>-</v>
      </c>
      <c r="MD11" s="96" t="str">
        <f>MD7</f>
        <v>-</v>
      </c>
      <c r="ME11" s="96" t="str">
        <f>ME7</f>
        <v>-</v>
      </c>
      <c r="MF11" s="85"/>
      <c r="MG11" s="85"/>
      <c r="MH11" s="85"/>
      <c r="MI11" s="85"/>
      <c r="MJ11" s="95" t="s">
        <v>140</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144</v>
      </c>
      <c r="AY12" s="96">
        <f>BD7</f>
        <v>179.6</v>
      </c>
      <c r="AZ12" s="96">
        <f>BE7</f>
        <v>164.1</v>
      </c>
      <c r="BA12" s="96">
        <f>BF7</f>
        <v>124.4</v>
      </c>
      <c r="BB12" s="96">
        <f>BG7</f>
        <v>118.8</v>
      </c>
      <c r="BC12" s="96">
        <f>BH7</f>
        <v>88.8</v>
      </c>
      <c r="BD12" s="85"/>
      <c r="BE12" s="85"/>
      <c r="BF12" s="85"/>
      <c r="BG12" s="85"/>
      <c r="BH12" s="85"/>
      <c r="BI12" s="95" t="s">
        <v>144</v>
      </c>
      <c r="BJ12" s="96">
        <f>BO7</f>
        <v>296.2</v>
      </c>
      <c r="BK12" s="96">
        <f>BP7</f>
        <v>366.9</v>
      </c>
      <c r="BL12" s="96">
        <f>BQ7</f>
        <v>324.60000000000002</v>
      </c>
      <c r="BM12" s="96">
        <f>BR7</f>
        <v>255.4</v>
      </c>
      <c r="BN12" s="96">
        <f>BS7</f>
        <v>269.8</v>
      </c>
      <c r="BO12" s="85"/>
      <c r="BP12" s="85"/>
      <c r="BQ12" s="85"/>
      <c r="BR12" s="85"/>
      <c r="BS12" s="85"/>
      <c r="BT12" s="95" t="s">
        <v>144</v>
      </c>
      <c r="BU12" s="96" t="str">
        <f>BZ7</f>
        <v>-</v>
      </c>
      <c r="BV12" s="96" t="str">
        <f>CA7</f>
        <v>-</v>
      </c>
      <c r="BW12" s="96" t="str">
        <f>CB7</f>
        <v>-</v>
      </c>
      <c r="BX12" s="96" t="str">
        <f>CC7</f>
        <v>-</v>
      </c>
      <c r="BY12" s="96" t="str">
        <f>CD7</f>
        <v>-</v>
      </c>
      <c r="BZ12" s="85"/>
      <c r="CA12" s="85"/>
      <c r="CB12" s="85"/>
      <c r="CC12" s="85"/>
      <c r="CD12" s="85"/>
      <c r="CE12" s="95" t="s">
        <v>144</v>
      </c>
      <c r="CF12" s="96">
        <f>CK7</f>
        <v>7095.7</v>
      </c>
      <c r="CG12" s="96">
        <f>CL7</f>
        <v>11717.4</v>
      </c>
      <c r="CH12" s="96">
        <f>CM7</f>
        <v>17642.5</v>
      </c>
      <c r="CI12" s="96">
        <f>CN7</f>
        <v>18815.8</v>
      </c>
      <c r="CJ12" s="96">
        <f>CO7</f>
        <v>22847.9</v>
      </c>
      <c r="CK12" s="85"/>
      <c r="CL12" s="85"/>
      <c r="CM12" s="85"/>
      <c r="CN12" s="85"/>
      <c r="CO12" s="95" t="s">
        <v>144</v>
      </c>
      <c r="CP12" s="97">
        <f>CU7</f>
        <v>120361</v>
      </c>
      <c r="CQ12" s="97">
        <f>CV7</f>
        <v>108538</v>
      </c>
      <c r="CR12" s="97">
        <f>CW7</f>
        <v>58539</v>
      </c>
      <c r="CS12" s="97">
        <f>CX7</f>
        <v>37685</v>
      </c>
      <c r="CT12" s="97">
        <f>CY7</f>
        <v>2390</v>
      </c>
      <c r="CU12" s="85"/>
      <c r="CV12" s="85"/>
      <c r="CW12" s="85"/>
      <c r="CX12" s="85"/>
      <c r="CY12" s="85"/>
      <c r="CZ12" s="95" t="s">
        <v>144</v>
      </c>
      <c r="DA12" s="96">
        <f>DF7</f>
        <v>42.7</v>
      </c>
      <c r="DB12" s="96">
        <f>DG7</f>
        <v>38.5</v>
      </c>
      <c r="DC12" s="96">
        <f>DH7</f>
        <v>37.700000000000003</v>
      </c>
      <c r="DD12" s="96">
        <f>DI7</f>
        <v>33.9</v>
      </c>
      <c r="DE12" s="96">
        <f>DJ7</f>
        <v>37.9</v>
      </c>
      <c r="DF12" s="85"/>
      <c r="DG12" s="85"/>
      <c r="DH12" s="85"/>
      <c r="DI12" s="85"/>
      <c r="DJ12" s="95" t="s">
        <v>145</v>
      </c>
      <c r="DK12" s="96">
        <f>DP7</f>
        <v>23.7</v>
      </c>
      <c r="DL12" s="96">
        <f>DQ7</f>
        <v>21.6</v>
      </c>
      <c r="DM12" s="96">
        <f>DR7</f>
        <v>13.7</v>
      </c>
      <c r="DN12" s="96">
        <f>DS7</f>
        <v>16.3</v>
      </c>
      <c r="DO12" s="96">
        <f>DT7</f>
        <v>14.2</v>
      </c>
      <c r="DP12" s="85"/>
      <c r="DQ12" s="85"/>
      <c r="DR12" s="85"/>
      <c r="DS12" s="85"/>
      <c r="DT12" s="95" t="s">
        <v>144</v>
      </c>
      <c r="DU12" s="96">
        <f>DZ7</f>
        <v>126.1</v>
      </c>
      <c r="DV12" s="96">
        <f>EA7</f>
        <v>102.3</v>
      </c>
      <c r="DW12" s="96">
        <f>EB7</f>
        <v>98.2</v>
      </c>
      <c r="DX12" s="96">
        <f>EC7</f>
        <v>100.3</v>
      </c>
      <c r="DY12" s="96">
        <f>ED7</f>
        <v>98.3</v>
      </c>
      <c r="DZ12" s="85"/>
      <c r="EA12" s="85"/>
      <c r="EB12" s="85"/>
      <c r="EC12" s="85"/>
      <c r="ED12" s="95" t="s">
        <v>144</v>
      </c>
      <c r="EE12" s="96" t="str">
        <f>EJ7</f>
        <v>-</v>
      </c>
      <c r="EF12" s="96" t="str">
        <f>EK7</f>
        <v>-</v>
      </c>
      <c r="EG12" s="96" t="str">
        <f>EL7</f>
        <v>-</v>
      </c>
      <c r="EH12" s="96" t="str">
        <f>EM7</f>
        <v>-</v>
      </c>
      <c r="EI12" s="96" t="str">
        <f>EN7</f>
        <v>-</v>
      </c>
      <c r="EJ12" s="85"/>
      <c r="EK12" s="85"/>
      <c r="EL12" s="85"/>
      <c r="EM12" s="85"/>
      <c r="EN12" s="95" t="s">
        <v>144</v>
      </c>
      <c r="EO12" s="96">
        <f>ET7</f>
        <v>22.1</v>
      </c>
      <c r="EP12" s="96">
        <f>EU7</f>
        <v>56.1</v>
      </c>
      <c r="EQ12" s="96">
        <f>EV7</f>
        <v>70.2</v>
      </c>
      <c r="ER12" s="96">
        <f>EW7</f>
        <v>73.099999999999994</v>
      </c>
      <c r="ES12" s="96">
        <f>EX7</f>
        <v>74.8</v>
      </c>
      <c r="ET12" s="85"/>
      <c r="EU12" s="85"/>
      <c r="EV12" s="85"/>
      <c r="EW12" s="85"/>
      <c r="EX12" s="85"/>
      <c r="EY12" s="95" t="s">
        <v>144</v>
      </c>
      <c r="EZ12" s="96" t="str">
        <f>IF($EZ$8,FE7,"-")</f>
        <v>-</v>
      </c>
      <c r="FA12" s="96" t="str">
        <f>IF($EZ$8,FF7,"-")</f>
        <v>-</v>
      </c>
      <c r="FB12" s="96" t="str">
        <f>IF($EZ$8,FG7,"-")</f>
        <v>-</v>
      </c>
      <c r="FC12" s="96" t="str">
        <f>IF($EZ$8,FH7,"-")</f>
        <v>-</v>
      </c>
      <c r="FD12" s="96" t="str">
        <f>IF($EZ$8,FI7,"-")</f>
        <v>-</v>
      </c>
      <c r="FE12" s="85"/>
      <c r="FF12" s="85"/>
      <c r="FG12" s="85"/>
      <c r="FH12" s="85"/>
      <c r="FI12" s="95" t="s">
        <v>144</v>
      </c>
      <c r="FJ12" s="96" t="str">
        <f>IF($FJ$8,FO7,"-")</f>
        <v>-</v>
      </c>
      <c r="FK12" s="96" t="str">
        <f>IF($FJ$8,FP7,"-")</f>
        <v>-</v>
      </c>
      <c r="FL12" s="96" t="str">
        <f>IF($FJ$8,FQ7,"-")</f>
        <v>-</v>
      </c>
      <c r="FM12" s="96" t="str">
        <f>IF($FJ$8,FR7,"-")</f>
        <v>-</v>
      </c>
      <c r="FN12" s="96" t="str">
        <f>IF($FJ$8,FS7,"-")</f>
        <v>-</v>
      </c>
      <c r="FO12" s="85"/>
      <c r="FP12" s="85"/>
      <c r="FQ12" s="85"/>
      <c r="FR12" s="85"/>
      <c r="FS12" s="95" t="s">
        <v>144</v>
      </c>
      <c r="FT12" s="96" t="str">
        <f>IF($FT$8,FY7,"-")</f>
        <v>-</v>
      </c>
      <c r="FU12" s="96" t="str">
        <f>IF($FT$8,FZ7,"-")</f>
        <v>-</v>
      </c>
      <c r="FV12" s="96" t="str">
        <f>IF($FT$8,GA7,"-")</f>
        <v>-</v>
      </c>
      <c r="FW12" s="96" t="str">
        <f>IF($FT$8,GB7,"-")</f>
        <v>-</v>
      </c>
      <c r="FX12" s="96" t="str">
        <f>IF($FT$8,GC7,"-")</f>
        <v>-</v>
      </c>
      <c r="FY12" s="85"/>
      <c r="FZ12" s="85"/>
      <c r="GA12" s="85"/>
      <c r="GB12" s="85"/>
      <c r="GC12" s="95" t="s">
        <v>144</v>
      </c>
      <c r="GD12" s="96" t="str">
        <f>IF($GD$8,GI7,"-")</f>
        <v>-</v>
      </c>
      <c r="GE12" s="96" t="str">
        <f>IF($GD$8,GJ7,"-")</f>
        <v>-</v>
      </c>
      <c r="GF12" s="96" t="str">
        <f>IF($GD$8,GK7,"-")</f>
        <v>-</v>
      </c>
      <c r="GG12" s="96" t="str">
        <f>IF($GD$8,GL7,"-")</f>
        <v>-</v>
      </c>
      <c r="GH12" s="96" t="str">
        <f>IF($GD$8,GM7,"-")</f>
        <v>-</v>
      </c>
      <c r="GI12" s="85"/>
      <c r="GJ12" s="85"/>
      <c r="GK12" s="85"/>
      <c r="GL12" s="85"/>
      <c r="GM12" s="95" t="s">
        <v>144</v>
      </c>
      <c r="GN12" s="96" t="str">
        <f>IF($GN$8,GS7,"-")</f>
        <v>-</v>
      </c>
      <c r="GO12" s="96" t="str">
        <f>IF($GN$8,GT7,"-")</f>
        <v>-</v>
      </c>
      <c r="GP12" s="96" t="str">
        <f>IF($GN$8,GU7,"-")</f>
        <v>-</v>
      </c>
      <c r="GQ12" s="96" t="str">
        <f>IF($GN$8,GV7,"-")</f>
        <v>-</v>
      </c>
      <c r="GR12" s="96" t="str">
        <f>IF($GN$8,GW7,"-")</f>
        <v>-</v>
      </c>
      <c r="GS12" s="85"/>
      <c r="GT12" s="85"/>
      <c r="GU12" s="85"/>
      <c r="GV12" s="85"/>
      <c r="GW12" s="85"/>
      <c r="GX12" s="95" t="s">
        <v>144</v>
      </c>
      <c r="GY12" s="96">
        <f>IF($GY$8,HD7,"-")</f>
        <v>51.6</v>
      </c>
      <c r="GZ12" s="96">
        <f>IF($GY$8,HE7,"-")</f>
        <v>49.8</v>
      </c>
      <c r="HA12" s="96">
        <f>IF($GY$8,HF7,"-")</f>
        <v>50.3</v>
      </c>
      <c r="HB12" s="96">
        <f>IF($GY$8,HG7,"-")</f>
        <v>47.9</v>
      </c>
      <c r="HC12" s="96">
        <f>IF($GY$8,HH7,"-")</f>
        <v>54</v>
      </c>
      <c r="HD12" s="85"/>
      <c r="HE12" s="85"/>
      <c r="HF12" s="85"/>
      <c r="HG12" s="85"/>
      <c r="HH12" s="95" t="s">
        <v>144</v>
      </c>
      <c r="HI12" s="96">
        <f>IF($HI$8,HN7,"-")</f>
        <v>8.5</v>
      </c>
      <c r="HJ12" s="96">
        <f>IF($HI$8,HO7,"-")</f>
        <v>11.5</v>
      </c>
      <c r="HK12" s="96">
        <f>IF($HI$8,HP7,"-")</f>
        <v>5.2</v>
      </c>
      <c r="HL12" s="96">
        <f>IF($HI$8,HQ7,"-")</f>
        <v>13</v>
      </c>
      <c r="HM12" s="96">
        <f>IF($HI$8,HR7,"-")</f>
        <v>8.9</v>
      </c>
      <c r="HN12" s="85"/>
      <c r="HO12" s="85"/>
      <c r="HP12" s="85"/>
      <c r="HQ12" s="85"/>
      <c r="HR12" s="95" t="s">
        <v>144</v>
      </c>
      <c r="HS12" s="96">
        <f>IF($HS$8,HX7,"-")</f>
        <v>58.5</v>
      </c>
      <c r="HT12" s="96">
        <f>IF($HS$8,HY7,"-")</f>
        <v>34.5</v>
      </c>
      <c r="HU12" s="96">
        <f>IF($HS$8,HZ7,"-")</f>
        <v>26.3</v>
      </c>
      <c r="HV12" s="96">
        <f>IF($HS$8,IA7,"-")</f>
        <v>24.5</v>
      </c>
      <c r="HW12" s="96">
        <f>IF($HS$8,IB7,"-")</f>
        <v>15.2</v>
      </c>
      <c r="HX12" s="85"/>
      <c r="HY12" s="85"/>
      <c r="HZ12" s="85"/>
      <c r="IA12" s="85"/>
      <c r="IB12" s="95" t="s">
        <v>144</v>
      </c>
      <c r="IC12" s="96" t="str">
        <f>IF($IC$8,IH7,"-")</f>
        <v>-</v>
      </c>
      <c r="ID12" s="96" t="str">
        <f>IF($IC$8,II7,"-")</f>
        <v>-</v>
      </c>
      <c r="IE12" s="96" t="str">
        <f>IF($IC$8,IJ7,"-")</f>
        <v>-</v>
      </c>
      <c r="IF12" s="96" t="str">
        <f>IF($IC$8,IK7,"-")</f>
        <v>-</v>
      </c>
      <c r="IG12" s="96" t="str">
        <f>IF($IC$8,IL7,"-")</f>
        <v>-</v>
      </c>
      <c r="IH12" s="85"/>
      <c r="II12" s="85"/>
      <c r="IJ12" s="85"/>
      <c r="IK12" s="85"/>
      <c r="IL12" s="95" t="s">
        <v>144</v>
      </c>
      <c r="IM12" s="96">
        <f>IF($IM$8,IR7,"-")</f>
        <v>7.1</v>
      </c>
      <c r="IN12" s="96">
        <f>IF($IM$8,IS7,"-")</f>
        <v>40.700000000000003</v>
      </c>
      <c r="IO12" s="96">
        <f>IF($IM$8,IT7,"-")</f>
        <v>52.3</v>
      </c>
      <c r="IP12" s="96">
        <f>IF($IM$8,IU7,"-")</f>
        <v>52.8</v>
      </c>
      <c r="IQ12" s="96">
        <f>IF($IM$8,IV7,"-")</f>
        <v>51.2</v>
      </c>
      <c r="IR12" s="85"/>
      <c r="IS12" s="85"/>
      <c r="IT12" s="85"/>
      <c r="IU12" s="85"/>
      <c r="IV12" s="85"/>
      <c r="IW12" s="95" t="s">
        <v>144</v>
      </c>
      <c r="IX12" s="96" t="str">
        <f>IF($IX$8,JC7,"-")</f>
        <v>-</v>
      </c>
      <c r="IY12" s="96" t="str">
        <f>IF($IX$8,JD7,"-")</f>
        <v>-</v>
      </c>
      <c r="IZ12" s="96" t="str">
        <f>IF($IX$8,JE7,"-")</f>
        <v>-</v>
      </c>
      <c r="JA12" s="96" t="str">
        <f>IF($IX$8,JF7,"-")</f>
        <v>-</v>
      </c>
      <c r="JB12" s="96" t="str">
        <f>IF($IX$8,JG7,"-")</f>
        <v>-</v>
      </c>
      <c r="JC12" s="85"/>
      <c r="JD12" s="85"/>
      <c r="JE12" s="85"/>
      <c r="JF12" s="85"/>
      <c r="JG12" s="95" t="s">
        <v>144</v>
      </c>
      <c r="JH12" s="96" t="str">
        <f>IF($JH$8,JM7,"-")</f>
        <v>-</v>
      </c>
      <c r="JI12" s="96" t="str">
        <f>IF($JH$8,JN7,"-")</f>
        <v>-</v>
      </c>
      <c r="JJ12" s="96" t="str">
        <f>IF($JH$8,JO7,"-")</f>
        <v>-</v>
      </c>
      <c r="JK12" s="96" t="str">
        <f>IF($JH$8,JP7,"-")</f>
        <v>-</v>
      </c>
      <c r="JL12" s="96" t="str">
        <f>IF($JH$8,JQ7,"-")</f>
        <v>-</v>
      </c>
      <c r="JM12" s="85"/>
      <c r="JN12" s="85"/>
      <c r="JO12" s="85"/>
      <c r="JP12" s="85"/>
      <c r="JQ12" s="95" t="s">
        <v>144</v>
      </c>
      <c r="JR12" s="96" t="str">
        <f>IF($JR$8,JW7,"-")</f>
        <v>-</v>
      </c>
      <c r="JS12" s="96" t="str">
        <f>IF($JR$8,JX7,"-")</f>
        <v>-</v>
      </c>
      <c r="JT12" s="96" t="str">
        <f>IF($JR$8,JY7,"-")</f>
        <v>-</v>
      </c>
      <c r="JU12" s="96" t="str">
        <f>IF($JR$8,JZ7,"-")</f>
        <v>-</v>
      </c>
      <c r="JV12" s="96" t="str">
        <f>IF($JR$8,KA7,"-")</f>
        <v>-</v>
      </c>
      <c r="JW12" s="85"/>
      <c r="JX12" s="85"/>
      <c r="JY12" s="85"/>
      <c r="JZ12" s="85"/>
      <c r="KA12" s="95" t="s">
        <v>144</v>
      </c>
      <c r="KB12" s="96" t="str">
        <f>IF($KB$8,KG7,"-")</f>
        <v>-</v>
      </c>
      <c r="KC12" s="96" t="str">
        <f>IF($KB$8,KH7,"-")</f>
        <v>-</v>
      </c>
      <c r="KD12" s="96" t="str">
        <f>IF($KB$8,KI7,"-")</f>
        <v>-</v>
      </c>
      <c r="KE12" s="96" t="str">
        <f>IF($KB$8,KJ7,"-")</f>
        <v>-</v>
      </c>
      <c r="KF12" s="96" t="str">
        <f>IF($KB$8,KK7,"-")</f>
        <v>-</v>
      </c>
      <c r="KG12" s="85"/>
      <c r="KH12" s="85"/>
      <c r="KI12" s="85"/>
      <c r="KJ12" s="85"/>
      <c r="KK12" s="95" t="s">
        <v>144</v>
      </c>
      <c r="KL12" s="96" t="str">
        <f>IF($KL$8,KQ7,"-")</f>
        <v>-</v>
      </c>
      <c r="KM12" s="96" t="str">
        <f>IF($KL$8,KR7,"-")</f>
        <v>-</v>
      </c>
      <c r="KN12" s="96" t="str">
        <f>IF($KL$8,KS7,"-")</f>
        <v>-</v>
      </c>
      <c r="KO12" s="96" t="str">
        <f>IF($KL$8,KT7,"-")</f>
        <v>-</v>
      </c>
      <c r="KP12" s="96" t="str">
        <f>IF($KL$8,KU7,"-")</f>
        <v>-</v>
      </c>
      <c r="KQ12" s="85"/>
      <c r="KR12" s="85"/>
      <c r="KS12" s="85"/>
      <c r="KT12" s="85"/>
      <c r="KU12" s="85"/>
      <c r="KV12" s="95" t="s">
        <v>144</v>
      </c>
      <c r="KW12" s="96" t="str">
        <f>IF($KW$8,LB7,"-")</f>
        <v>-</v>
      </c>
      <c r="KX12" s="96" t="str">
        <f>IF($KW$8,LC7,"-")</f>
        <v>-</v>
      </c>
      <c r="KY12" s="96" t="str">
        <f>IF($KW$8,LD7,"-")</f>
        <v>-</v>
      </c>
      <c r="KZ12" s="96" t="str">
        <f>IF($KW$8,LE7,"-")</f>
        <v>-</v>
      </c>
      <c r="LA12" s="96" t="str">
        <f>IF($KW$8,LF7,"-")</f>
        <v>-</v>
      </c>
      <c r="LB12" s="85"/>
      <c r="LC12" s="85"/>
      <c r="LD12" s="85"/>
      <c r="LE12" s="85"/>
      <c r="LF12" s="95" t="s">
        <v>144</v>
      </c>
      <c r="LG12" s="96" t="str">
        <f>IF($LG$8,LL7,"-")</f>
        <v>-</v>
      </c>
      <c r="LH12" s="96" t="str">
        <f>IF($LG$8,LM7,"-")</f>
        <v>-</v>
      </c>
      <c r="LI12" s="96" t="str">
        <f>IF($LG$8,LN7,"-")</f>
        <v>-</v>
      </c>
      <c r="LJ12" s="96" t="str">
        <f>IF($LG$8,LO7,"-")</f>
        <v>-</v>
      </c>
      <c r="LK12" s="96" t="str">
        <f>IF($LG$8,LP7,"-")</f>
        <v>-</v>
      </c>
      <c r="LL12" s="85"/>
      <c r="LM12" s="85"/>
      <c r="LN12" s="85"/>
      <c r="LO12" s="85"/>
      <c r="LP12" s="95" t="s">
        <v>144</v>
      </c>
      <c r="LQ12" s="96" t="str">
        <f>IF($LQ$8,LV7,"-")</f>
        <v>-</v>
      </c>
      <c r="LR12" s="96" t="str">
        <f>IF($LQ$8,LW7,"-")</f>
        <v>-</v>
      </c>
      <c r="LS12" s="96" t="str">
        <f>IF($LQ$8,LX7,"-")</f>
        <v>-</v>
      </c>
      <c r="LT12" s="96" t="str">
        <f>IF($LQ$8,LY7,"-")</f>
        <v>-</v>
      </c>
      <c r="LU12" s="96" t="str">
        <f>IF($LQ$8,LZ7,"-")</f>
        <v>-</v>
      </c>
      <c r="LV12" s="85"/>
      <c r="LW12" s="85"/>
      <c r="LX12" s="85"/>
      <c r="LY12" s="85"/>
      <c r="LZ12" s="95" t="s">
        <v>144</v>
      </c>
      <c r="MA12" s="96" t="str">
        <f>IF($MA$8,MF7,"-")</f>
        <v>-</v>
      </c>
      <c r="MB12" s="96" t="str">
        <f>IF($MA$8,MG7,"-")</f>
        <v>-</v>
      </c>
      <c r="MC12" s="96" t="str">
        <f>IF($MA$8,MH7,"-")</f>
        <v>-</v>
      </c>
      <c r="MD12" s="96" t="str">
        <f>IF($MA$8,MI7,"-")</f>
        <v>-</v>
      </c>
      <c r="ME12" s="96" t="str">
        <f>IF($MA$8,MJ7,"-")</f>
        <v>-</v>
      </c>
      <c r="MF12" s="85"/>
      <c r="MG12" s="85"/>
      <c r="MH12" s="85"/>
      <c r="MI12" s="85"/>
      <c r="MJ12" s="95" t="s">
        <v>144</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146</v>
      </c>
      <c r="AY13" s="96">
        <f>$BI$7</f>
        <v>100</v>
      </c>
      <c r="AZ13" s="96">
        <f>$BI$7</f>
        <v>100</v>
      </c>
      <c r="BA13" s="96">
        <f>$BI$7</f>
        <v>100</v>
      </c>
      <c r="BB13" s="96">
        <f>$BI$7</f>
        <v>100</v>
      </c>
      <c r="BC13" s="96">
        <f>$BI$7</f>
        <v>100</v>
      </c>
      <c r="BD13" s="85"/>
      <c r="BE13" s="85"/>
      <c r="BF13" s="85"/>
      <c r="BG13" s="85"/>
      <c r="BH13" s="85"/>
      <c r="BI13" s="95" t="s">
        <v>146</v>
      </c>
      <c r="BJ13" s="96">
        <f>$BT$7</f>
        <v>100</v>
      </c>
      <c r="BK13" s="96">
        <f>$BT$7</f>
        <v>100</v>
      </c>
      <c r="BL13" s="96">
        <f>$BT$7</f>
        <v>100</v>
      </c>
      <c r="BM13" s="96">
        <f>$BT$7</f>
        <v>100</v>
      </c>
      <c r="BN13" s="96">
        <f>$BT$7</f>
        <v>100</v>
      </c>
      <c r="BO13" s="85"/>
      <c r="BP13" s="85"/>
      <c r="BQ13" s="85"/>
      <c r="BR13" s="85"/>
      <c r="BS13" s="85"/>
      <c r="BT13" s="95" t="s">
        <v>146</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147</v>
      </c>
      <c r="C14" s="100"/>
      <c r="D14" s="101"/>
      <c r="E14" s="100"/>
      <c r="F14" s="199" t="s">
        <v>148</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149</v>
      </c>
      <c r="C15" s="198"/>
      <c r="D15" s="101"/>
      <c r="E15" s="98">
        <v>1</v>
      </c>
      <c r="F15" s="198" t="s">
        <v>150</v>
      </c>
      <c r="G15" s="198"/>
      <c r="H15" s="103" t="s">
        <v>151</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152</v>
      </c>
      <c r="AY15" s="104"/>
      <c r="AZ15" s="104"/>
      <c r="BA15" s="104"/>
      <c r="BB15" s="104"/>
      <c r="BC15" s="104"/>
      <c r="BD15" s="101"/>
      <c r="BE15" s="101"/>
      <c r="BF15" s="101"/>
      <c r="BG15" s="101"/>
      <c r="BH15" s="101"/>
      <c r="BI15" s="102" t="s">
        <v>152</v>
      </c>
      <c r="BJ15" s="104"/>
      <c r="BK15" s="104"/>
      <c r="BL15" s="104"/>
      <c r="BM15" s="104"/>
      <c r="BN15" s="104"/>
      <c r="BO15" s="101"/>
      <c r="BP15" s="101"/>
      <c r="BQ15" s="101"/>
      <c r="BR15" s="101"/>
      <c r="BS15" s="101"/>
      <c r="BT15" s="102" t="s">
        <v>152</v>
      </c>
      <c r="BU15" s="104"/>
      <c r="BV15" s="104"/>
      <c r="BW15" s="104"/>
      <c r="BX15" s="104"/>
      <c r="BY15" s="104"/>
      <c r="BZ15" s="101"/>
      <c r="CA15" s="101"/>
      <c r="CB15" s="101"/>
      <c r="CC15" s="101"/>
      <c r="CD15" s="101"/>
      <c r="CE15" s="102" t="s">
        <v>152</v>
      </c>
      <c r="CF15" s="104"/>
      <c r="CG15" s="104"/>
      <c r="CH15" s="104"/>
      <c r="CI15" s="104"/>
      <c r="CJ15" s="104"/>
      <c r="CK15" s="101"/>
      <c r="CL15" s="101"/>
      <c r="CM15" s="101"/>
      <c r="CN15" s="101"/>
      <c r="CO15" s="102" t="s">
        <v>152</v>
      </c>
      <c r="CP15" s="104"/>
      <c r="CQ15" s="104"/>
      <c r="CR15" s="104"/>
      <c r="CS15" s="104"/>
      <c r="CT15" s="104"/>
      <c r="CU15" s="101"/>
      <c r="CV15" s="101"/>
      <c r="CW15" s="101"/>
      <c r="CX15" s="101"/>
      <c r="CY15" s="101"/>
      <c r="CZ15" s="102" t="s">
        <v>152</v>
      </c>
      <c r="DA15" s="104"/>
      <c r="DB15" s="104"/>
      <c r="DC15" s="104"/>
      <c r="DD15" s="104"/>
      <c r="DE15" s="104"/>
      <c r="DF15" s="101"/>
      <c r="DG15" s="101"/>
      <c r="DH15" s="101"/>
      <c r="DI15" s="101"/>
      <c r="DJ15" s="102" t="s">
        <v>152</v>
      </c>
      <c r="DK15" s="104"/>
      <c r="DL15" s="104"/>
      <c r="DM15" s="104"/>
      <c r="DN15" s="104"/>
      <c r="DO15" s="104"/>
      <c r="DP15" s="101"/>
      <c r="DQ15" s="101"/>
      <c r="DR15" s="101"/>
      <c r="DS15" s="101"/>
      <c r="DT15" s="102" t="s">
        <v>152</v>
      </c>
      <c r="DU15" s="104"/>
      <c r="DV15" s="104"/>
      <c r="DW15" s="104"/>
      <c r="DX15" s="104"/>
      <c r="DY15" s="104"/>
      <c r="DZ15" s="101"/>
      <c r="EA15" s="101"/>
      <c r="EB15" s="101"/>
      <c r="EC15" s="101"/>
      <c r="ED15" s="102" t="s">
        <v>152</v>
      </c>
      <c r="EE15" s="104"/>
      <c r="EF15" s="104"/>
      <c r="EG15" s="104"/>
      <c r="EH15" s="104"/>
      <c r="EI15" s="104"/>
      <c r="EJ15" s="101"/>
      <c r="EK15" s="101"/>
      <c r="EL15" s="101"/>
      <c r="EM15" s="101"/>
      <c r="EN15" s="102" t="s">
        <v>152</v>
      </c>
      <c r="EO15" s="104"/>
      <c r="EP15" s="104"/>
      <c r="EQ15" s="104"/>
      <c r="ER15" s="104"/>
      <c r="ES15" s="104"/>
      <c r="ET15" s="101"/>
      <c r="EU15" s="101"/>
      <c r="EV15" s="101"/>
      <c r="EW15" s="101"/>
      <c r="EX15" s="101"/>
      <c r="EY15" s="102" t="s">
        <v>152</v>
      </c>
      <c r="EZ15" s="104"/>
      <c r="FA15" s="104"/>
      <c r="FB15" s="104"/>
      <c r="FC15" s="104"/>
      <c r="FD15" s="104"/>
      <c r="FE15" s="101"/>
      <c r="FF15" s="101"/>
      <c r="FG15" s="101"/>
      <c r="FH15" s="101"/>
      <c r="FI15" s="102" t="s">
        <v>152</v>
      </c>
      <c r="FJ15" s="104"/>
      <c r="FK15" s="104"/>
      <c r="FL15" s="104"/>
      <c r="FM15" s="104"/>
      <c r="FN15" s="104"/>
      <c r="FO15" s="101"/>
      <c r="FP15" s="101"/>
      <c r="FQ15" s="101"/>
      <c r="FR15" s="101"/>
      <c r="FS15" s="102" t="s">
        <v>152</v>
      </c>
      <c r="FT15" s="104"/>
      <c r="FU15" s="104"/>
      <c r="FV15" s="104"/>
      <c r="FW15" s="104"/>
      <c r="FX15" s="104"/>
      <c r="FY15" s="101"/>
      <c r="FZ15" s="101"/>
      <c r="GA15" s="101"/>
      <c r="GB15" s="101"/>
      <c r="GC15" s="102" t="s">
        <v>152</v>
      </c>
      <c r="GD15" s="104"/>
      <c r="GE15" s="104"/>
      <c r="GF15" s="104"/>
      <c r="GG15" s="104"/>
      <c r="GH15" s="104"/>
      <c r="GI15" s="101"/>
      <c r="GJ15" s="101"/>
      <c r="GK15" s="101"/>
      <c r="GL15" s="101"/>
      <c r="GM15" s="102" t="s">
        <v>152</v>
      </c>
      <c r="GN15" s="104"/>
      <c r="GO15" s="104"/>
      <c r="GP15" s="104"/>
      <c r="GQ15" s="104"/>
      <c r="GR15" s="104"/>
      <c r="GS15" s="101"/>
      <c r="GT15" s="101"/>
      <c r="GU15" s="101"/>
      <c r="GV15" s="101"/>
      <c r="GW15" s="101"/>
      <c r="GX15" s="102" t="s">
        <v>152</v>
      </c>
      <c r="GY15" s="104"/>
      <c r="GZ15" s="104"/>
      <c r="HA15" s="104"/>
      <c r="HB15" s="104"/>
      <c r="HC15" s="104"/>
      <c r="HD15" s="101"/>
      <c r="HE15" s="101"/>
      <c r="HF15" s="101"/>
      <c r="HG15" s="101"/>
      <c r="HH15" s="102" t="s">
        <v>152</v>
      </c>
      <c r="HI15" s="104"/>
      <c r="HJ15" s="104"/>
      <c r="HK15" s="104"/>
      <c r="HL15" s="104"/>
      <c r="HM15" s="104"/>
      <c r="HN15" s="101"/>
      <c r="HO15" s="101"/>
      <c r="HP15" s="101"/>
      <c r="HQ15" s="101"/>
      <c r="HR15" s="102" t="s">
        <v>152</v>
      </c>
      <c r="HS15" s="104"/>
      <c r="HT15" s="104"/>
      <c r="HU15" s="104"/>
      <c r="HV15" s="104"/>
      <c r="HW15" s="104"/>
      <c r="HX15" s="101"/>
      <c r="HY15" s="101"/>
      <c r="HZ15" s="101"/>
      <c r="IA15" s="101"/>
      <c r="IB15" s="102" t="s">
        <v>152</v>
      </c>
      <c r="IC15" s="104"/>
      <c r="ID15" s="104"/>
      <c r="IE15" s="104"/>
      <c r="IF15" s="104"/>
      <c r="IG15" s="104"/>
      <c r="IH15" s="101"/>
      <c r="II15" s="101"/>
      <c r="IJ15" s="101"/>
      <c r="IK15" s="101"/>
      <c r="IL15" s="102" t="s">
        <v>152</v>
      </c>
      <c r="IM15" s="104"/>
      <c r="IN15" s="104"/>
      <c r="IO15" s="104"/>
      <c r="IP15" s="104"/>
      <c r="IQ15" s="104"/>
      <c r="IR15" s="101"/>
      <c r="IS15" s="101"/>
      <c r="IT15" s="101"/>
      <c r="IU15" s="101"/>
      <c r="IV15" s="101"/>
      <c r="IW15" s="102" t="s">
        <v>152</v>
      </c>
      <c r="IX15" s="104"/>
      <c r="IY15" s="104"/>
      <c r="IZ15" s="104"/>
      <c r="JA15" s="104"/>
      <c r="JB15" s="104"/>
      <c r="JC15" s="101"/>
      <c r="JD15" s="101"/>
      <c r="JE15" s="101"/>
      <c r="JF15" s="101"/>
      <c r="JG15" s="102" t="s">
        <v>152</v>
      </c>
      <c r="JH15" s="104"/>
      <c r="JI15" s="104"/>
      <c r="JJ15" s="104"/>
      <c r="JK15" s="104"/>
      <c r="JL15" s="104"/>
      <c r="JM15" s="101"/>
      <c r="JN15" s="101"/>
      <c r="JO15" s="101"/>
      <c r="JP15" s="101"/>
      <c r="JQ15" s="102" t="s">
        <v>152</v>
      </c>
      <c r="JR15" s="104"/>
      <c r="JS15" s="104"/>
      <c r="JT15" s="104"/>
      <c r="JU15" s="104"/>
      <c r="JV15" s="104"/>
      <c r="JW15" s="101"/>
      <c r="JX15" s="101"/>
      <c r="JY15" s="101"/>
      <c r="JZ15" s="101"/>
      <c r="KA15" s="102" t="s">
        <v>152</v>
      </c>
      <c r="KB15" s="104"/>
      <c r="KC15" s="104"/>
      <c r="KD15" s="104"/>
      <c r="KE15" s="104"/>
      <c r="KF15" s="104"/>
      <c r="KG15" s="101"/>
      <c r="KH15" s="101"/>
      <c r="KI15" s="101"/>
      <c r="KJ15" s="101"/>
      <c r="KK15" s="102" t="s">
        <v>152</v>
      </c>
      <c r="KL15" s="104"/>
      <c r="KM15" s="104"/>
      <c r="KN15" s="104"/>
      <c r="KO15" s="104"/>
      <c r="KP15" s="104"/>
      <c r="KQ15" s="101"/>
      <c r="KR15" s="101"/>
      <c r="KS15" s="101"/>
      <c r="KT15" s="101"/>
      <c r="KU15" s="101"/>
      <c r="KV15" s="102" t="s">
        <v>152</v>
      </c>
      <c r="KW15" s="104"/>
      <c r="KX15" s="104"/>
      <c r="KY15" s="104"/>
      <c r="KZ15" s="104"/>
      <c r="LA15" s="104"/>
      <c r="LB15" s="101"/>
      <c r="LC15" s="101"/>
      <c r="LD15" s="101"/>
      <c r="LE15" s="101"/>
      <c r="LF15" s="102" t="s">
        <v>152</v>
      </c>
      <c r="LG15" s="104"/>
      <c r="LH15" s="104"/>
      <c r="LI15" s="104"/>
      <c r="LJ15" s="104"/>
      <c r="LK15" s="104"/>
      <c r="LL15" s="101"/>
      <c r="LM15" s="101"/>
      <c r="LN15" s="101"/>
      <c r="LO15" s="101"/>
      <c r="LP15" s="102" t="s">
        <v>152</v>
      </c>
      <c r="LQ15" s="104"/>
      <c r="LR15" s="104"/>
      <c r="LS15" s="104"/>
      <c r="LT15" s="104"/>
      <c r="LU15" s="104"/>
      <c r="LV15" s="101"/>
      <c r="LW15" s="101"/>
      <c r="LX15" s="101"/>
      <c r="LY15" s="101"/>
      <c r="LZ15" s="102" t="s">
        <v>152</v>
      </c>
      <c r="MA15" s="104"/>
      <c r="MB15" s="104"/>
      <c r="MC15" s="104"/>
      <c r="MD15" s="104"/>
      <c r="ME15" s="104"/>
      <c r="MF15" s="101"/>
      <c r="MG15" s="101"/>
      <c r="MH15" s="101"/>
      <c r="MI15" s="101"/>
      <c r="MJ15" s="102" t="s">
        <v>152</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153</v>
      </c>
      <c r="C16" s="198"/>
      <c r="D16" s="101"/>
      <c r="E16" s="98">
        <f>E15+1</f>
        <v>2</v>
      </c>
      <c r="F16" s="198" t="s">
        <v>154</v>
      </c>
      <c r="G16" s="198"/>
      <c r="H16" s="103" t="s">
        <v>155</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156</v>
      </c>
      <c r="C17" s="198"/>
      <c r="D17" s="101"/>
      <c r="E17" s="98">
        <f t="shared" ref="E17" si="8">E16+1</f>
        <v>3</v>
      </c>
      <c r="F17" s="198" t="s">
        <v>157</v>
      </c>
      <c r="G17" s="198"/>
      <c r="H17" s="103" t="s">
        <v>158</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159</v>
      </c>
      <c r="AY17" s="107">
        <f>IF(AY7="-",NA(),AY7)</f>
        <v>1425</v>
      </c>
      <c r="AZ17" s="107">
        <f t="shared" ref="AZ17:BC17" si="9">IF(AZ7="-",NA(),AZ7)</f>
        <v>99.5</v>
      </c>
      <c r="BA17" s="107">
        <f t="shared" si="9"/>
        <v>101.7</v>
      </c>
      <c r="BB17" s="107">
        <f t="shared" si="9"/>
        <v>103.5</v>
      </c>
      <c r="BC17" s="107">
        <f t="shared" si="9"/>
        <v>142.1</v>
      </c>
      <c r="BD17" s="101"/>
      <c r="BE17" s="101"/>
      <c r="BF17" s="101"/>
      <c r="BG17" s="101"/>
      <c r="BH17" s="101"/>
      <c r="BI17" s="106" t="s">
        <v>159</v>
      </c>
      <c r="BJ17" s="107">
        <f>IF(BJ7="-",NA(),BJ7)</f>
        <v>3259.1</v>
      </c>
      <c r="BK17" s="107">
        <f t="shared" ref="BK17:BN17" si="10">IF(BK7="-",NA(),BK7)</f>
        <v>2358.1</v>
      </c>
      <c r="BL17" s="107">
        <f t="shared" si="10"/>
        <v>2450.3000000000002</v>
      </c>
      <c r="BM17" s="107">
        <f t="shared" si="10"/>
        <v>2486.6999999999998</v>
      </c>
      <c r="BN17" s="107">
        <f t="shared" si="10"/>
        <v>1530.1</v>
      </c>
      <c r="BO17" s="101"/>
      <c r="BP17" s="101"/>
      <c r="BQ17" s="101"/>
      <c r="BR17" s="101"/>
      <c r="BS17" s="101"/>
      <c r="BT17" s="106" t="s">
        <v>159</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159</v>
      </c>
      <c r="CF17" s="107">
        <f>IF(CF7="-",NA(),CF7)</f>
        <v>1113.5</v>
      </c>
      <c r="CG17" s="107">
        <f t="shared" ref="CG17:CJ17" si="12">IF(CG7="-",NA(),CG7)</f>
        <v>16086.8</v>
      </c>
      <c r="CH17" s="107">
        <f t="shared" si="12"/>
        <v>18455.5</v>
      </c>
      <c r="CI17" s="107">
        <f t="shared" si="12"/>
        <v>16177.4</v>
      </c>
      <c r="CJ17" s="107">
        <f t="shared" si="12"/>
        <v>9339.9</v>
      </c>
      <c r="CK17" s="101"/>
      <c r="CL17" s="101"/>
      <c r="CM17" s="101"/>
      <c r="CN17" s="101"/>
      <c r="CO17" s="106" t="s">
        <v>159</v>
      </c>
      <c r="CP17" s="108">
        <f>IF(CP7="-",NA(),CP7)</f>
        <v>312766</v>
      </c>
      <c r="CQ17" s="108">
        <f t="shared" ref="CQ17:CT17" si="13">IF(CQ7="-",NA(),CQ7)</f>
        <v>1020</v>
      </c>
      <c r="CR17" s="108">
        <f t="shared" si="13"/>
        <v>8251</v>
      </c>
      <c r="CS17" s="108">
        <f t="shared" si="13"/>
        <v>13679</v>
      </c>
      <c r="CT17" s="108">
        <f t="shared" si="13"/>
        <v>65618</v>
      </c>
      <c r="CU17" s="101"/>
      <c r="CV17" s="101"/>
      <c r="CW17" s="101"/>
      <c r="CX17" s="101"/>
      <c r="CY17" s="101"/>
      <c r="CZ17" s="106" t="s">
        <v>159</v>
      </c>
      <c r="DA17" s="107">
        <f>IF(DA7="-",NA(),DA7)</f>
        <v>88.3</v>
      </c>
      <c r="DB17" s="107">
        <f t="shared" ref="DB17:DE17" si="14">IF(DB7="-",NA(),DB7)</f>
        <v>85.8</v>
      </c>
      <c r="DC17" s="107">
        <f t="shared" si="14"/>
        <v>80.2</v>
      </c>
      <c r="DD17" s="107">
        <f t="shared" si="14"/>
        <v>84.4</v>
      </c>
      <c r="DE17" s="107">
        <f t="shared" si="14"/>
        <v>70.599999999999994</v>
      </c>
      <c r="DF17" s="101"/>
      <c r="DG17" s="101"/>
      <c r="DH17" s="101"/>
      <c r="DI17" s="101"/>
      <c r="DJ17" s="106" t="s">
        <v>159</v>
      </c>
      <c r="DK17" s="107">
        <f>IF(DK7="-",NA(),DK7)</f>
        <v>100</v>
      </c>
      <c r="DL17" s="107">
        <f t="shared" ref="DL17:DO17" si="15">IF(DL7="-",NA(),DL7)</f>
        <v>100</v>
      </c>
      <c r="DM17" s="107">
        <f t="shared" si="15"/>
        <v>100</v>
      </c>
      <c r="DN17" s="107">
        <f t="shared" si="15"/>
        <v>100</v>
      </c>
      <c r="DO17" s="107">
        <f t="shared" si="15"/>
        <v>0</v>
      </c>
      <c r="DP17" s="101"/>
      <c r="DQ17" s="101"/>
      <c r="DR17" s="101"/>
      <c r="DS17" s="101"/>
      <c r="DT17" s="106" t="s">
        <v>159</v>
      </c>
      <c r="DU17" s="107">
        <f>IF(DU7="-",NA(),DU7)</f>
        <v>3.9</v>
      </c>
      <c r="DV17" s="107">
        <f t="shared" ref="DV17:DY17" si="16">IF(DV7="-",NA(),DV7)</f>
        <v>3.3</v>
      </c>
      <c r="DW17" s="107">
        <f t="shared" si="16"/>
        <v>2.4</v>
      </c>
      <c r="DX17" s="107">
        <f t="shared" si="16"/>
        <v>1.8</v>
      </c>
      <c r="DY17" s="107">
        <f t="shared" si="16"/>
        <v>2.2000000000000002</v>
      </c>
      <c r="DZ17" s="101"/>
      <c r="EA17" s="101"/>
      <c r="EB17" s="101"/>
      <c r="EC17" s="101"/>
      <c r="ED17" s="106" t="s">
        <v>159</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159</v>
      </c>
      <c r="EO17" s="107">
        <f>IF(EO7="-",NA(),EO7)</f>
        <v>0</v>
      </c>
      <c r="EP17" s="107">
        <f t="shared" ref="EP17:ES17" si="18">IF(EP7="-",NA(),EP7)</f>
        <v>0</v>
      </c>
      <c r="EQ17" s="107">
        <f t="shared" si="18"/>
        <v>0</v>
      </c>
      <c r="ER17" s="107">
        <f t="shared" si="18"/>
        <v>0</v>
      </c>
      <c r="ES17" s="107">
        <f t="shared" si="18"/>
        <v>0</v>
      </c>
      <c r="ET17" s="101"/>
      <c r="EU17" s="101"/>
      <c r="EV17" s="101"/>
      <c r="EW17" s="101"/>
      <c r="EX17" s="101"/>
      <c r="EY17" s="106" t="s">
        <v>159</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159</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159</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159</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159</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159</v>
      </c>
      <c r="GY17" s="107">
        <f>IF(GY7="-",NA(),GY7)</f>
        <v>88.3</v>
      </c>
      <c r="GZ17" s="107">
        <f t="shared" ref="GZ17:HC17" si="24">IF(GZ7="-",NA(),GZ7)</f>
        <v>85.8</v>
      </c>
      <c r="HA17" s="107">
        <f t="shared" si="24"/>
        <v>80.2</v>
      </c>
      <c r="HB17" s="107">
        <f t="shared" si="24"/>
        <v>84.4</v>
      </c>
      <c r="HC17" s="107">
        <f t="shared" si="24"/>
        <v>70.599999999999994</v>
      </c>
      <c r="HD17" s="101"/>
      <c r="HE17" s="101"/>
      <c r="HF17" s="101"/>
      <c r="HG17" s="101"/>
      <c r="HH17" s="106" t="s">
        <v>159</v>
      </c>
      <c r="HI17" s="107">
        <f>IF(HI7="-",NA(),HI7)</f>
        <v>100</v>
      </c>
      <c r="HJ17" s="107">
        <f t="shared" ref="HJ17:HM17" si="25">IF(HJ7="-",NA(),HJ7)</f>
        <v>100</v>
      </c>
      <c r="HK17" s="107">
        <f t="shared" si="25"/>
        <v>100</v>
      </c>
      <c r="HL17" s="107">
        <f t="shared" si="25"/>
        <v>100</v>
      </c>
      <c r="HM17" s="107">
        <f t="shared" si="25"/>
        <v>0</v>
      </c>
      <c r="HN17" s="101"/>
      <c r="HO17" s="101"/>
      <c r="HP17" s="101"/>
      <c r="HQ17" s="101"/>
      <c r="HR17" s="106" t="s">
        <v>159</v>
      </c>
      <c r="HS17" s="107">
        <f>IF(HS7="-",NA(),HS7)</f>
        <v>3.9</v>
      </c>
      <c r="HT17" s="107">
        <f t="shared" ref="HT17:HW17" si="26">IF(HT7="-",NA(),HT7)</f>
        <v>3.3</v>
      </c>
      <c r="HU17" s="107">
        <f t="shared" si="26"/>
        <v>2.4</v>
      </c>
      <c r="HV17" s="107">
        <f t="shared" si="26"/>
        <v>1.8</v>
      </c>
      <c r="HW17" s="107">
        <f t="shared" si="26"/>
        <v>2.2000000000000002</v>
      </c>
      <c r="HX17" s="101"/>
      <c r="HY17" s="101"/>
      <c r="HZ17" s="101"/>
      <c r="IA17" s="101"/>
      <c r="IB17" s="106" t="s">
        <v>159</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159</v>
      </c>
      <c r="IM17" s="107">
        <f>IF(IM7="-",NA(),IM7)</f>
        <v>0</v>
      </c>
      <c r="IN17" s="107">
        <f t="shared" ref="IN17:IQ17" si="28">IF(IN7="-",NA(),IN7)</f>
        <v>0</v>
      </c>
      <c r="IO17" s="107">
        <f t="shared" si="28"/>
        <v>0</v>
      </c>
      <c r="IP17" s="107">
        <f t="shared" si="28"/>
        <v>0</v>
      </c>
      <c r="IQ17" s="107">
        <f t="shared" si="28"/>
        <v>0</v>
      </c>
      <c r="IR17" s="101"/>
      <c r="IS17" s="101"/>
      <c r="IT17" s="101"/>
      <c r="IU17" s="101"/>
      <c r="IV17" s="101"/>
      <c r="IW17" s="106" t="s">
        <v>159</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159</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159</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159</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159</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159</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159</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159</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159</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159</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160</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161</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161</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161</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161</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161</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161</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161</v>
      </c>
      <c r="DK18" s="107">
        <f>IF(DP7="-",NA(),DP7)</f>
        <v>23.7</v>
      </c>
      <c r="DL18" s="107">
        <f t="shared" ref="DL18:DO18" si="45">IF(DQ7="-",NA(),DQ7)</f>
        <v>21.6</v>
      </c>
      <c r="DM18" s="107">
        <f t="shared" si="45"/>
        <v>13.7</v>
      </c>
      <c r="DN18" s="107">
        <f t="shared" si="45"/>
        <v>16.3</v>
      </c>
      <c r="DO18" s="107">
        <f t="shared" si="45"/>
        <v>14.2</v>
      </c>
      <c r="DP18" s="101"/>
      <c r="DQ18" s="101"/>
      <c r="DR18" s="101"/>
      <c r="DS18" s="101"/>
      <c r="DT18" s="106" t="s">
        <v>161</v>
      </c>
      <c r="DU18" s="107">
        <f>IF(DZ7="-",NA(),DZ7)</f>
        <v>126.1</v>
      </c>
      <c r="DV18" s="107">
        <f t="shared" ref="DV18:DY18" si="46">IF(EA7="-",NA(),EA7)</f>
        <v>102.3</v>
      </c>
      <c r="DW18" s="107">
        <f t="shared" si="46"/>
        <v>98.2</v>
      </c>
      <c r="DX18" s="107">
        <f t="shared" si="46"/>
        <v>100.3</v>
      </c>
      <c r="DY18" s="107">
        <f t="shared" si="46"/>
        <v>98.3</v>
      </c>
      <c r="DZ18" s="101"/>
      <c r="EA18" s="101"/>
      <c r="EB18" s="101"/>
      <c r="EC18" s="101"/>
      <c r="ED18" s="106" t="s">
        <v>161</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161</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161</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161</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161</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161</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161</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161</v>
      </c>
      <c r="GY18" s="107">
        <f>IF(OR(NOT($GY$8),HD7="-"),NA(),HD7)</f>
        <v>51.6</v>
      </c>
      <c r="GZ18" s="107">
        <f>IF(OR(NOT($GY$8),HE7="-"),NA(),HE7)</f>
        <v>49.8</v>
      </c>
      <c r="HA18" s="107">
        <f>IF(OR(NOT($GY$8),HF7="-"),NA(),HF7)</f>
        <v>50.3</v>
      </c>
      <c r="HB18" s="107">
        <f>IF(OR(NOT($GY$8),HG7="-"),NA(),HG7)</f>
        <v>47.9</v>
      </c>
      <c r="HC18" s="107">
        <f>IF(OR(NOT($GY$8),HH7="-"),NA(),HH7)</f>
        <v>54</v>
      </c>
      <c r="HD18" s="101"/>
      <c r="HE18" s="101"/>
      <c r="HF18" s="101"/>
      <c r="HG18" s="101"/>
      <c r="HH18" s="106" t="s">
        <v>161</v>
      </c>
      <c r="HI18" s="107">
        <f>IF(OR(NOT($HI$8),HN7="-"),NA(),HN7)</f>
        <v>8.5</v>
      </c>
      <c r="HJ18" s="107">
        <f>IF(OR(NOT($HI$8),HO7="-"),NA(),HO7)</f>
        <v>11.5</v>
      </c>
      <c r="HK18" s="107">
        <f>IF(OR(NOT($HI$8),HP7="-"),NA(),HP7)</f>
        <v>5.2</v>
      </c>
      <c r="HL18" s="107">
        <f>IF(OR(NOT($HI$8),HQ7="-"),NA(),HQ7)</f>
        <v>13</v>
      </c>
      <c r="HM18" s="107">
        <f>IF(OR(NOT($HI$8),HR7="-"),NA(),HR7)</f>
        <v>8.9</v>
      </c>
      <c r="HN18" s="101"/>
      <c r="HO18" s="101"/>
      <c r="HP18" s="101"/>
      <c r="HQ18" s="101"/>
      <c r="HR18" s="106" t="s">
        <v>161</v>
      </c>
      <c r="HS18" s="107">
        <f>IF(OR(NOT($HS$8),HX7="-"),NA(),HX7)</f>
        <v>58.5</v>
      </c>
      <c r="HT18" s="107">
        <f>IF(OR(NOT($HS$8),HY7="-"),NA(),HY7)</f>
        <v>34.5</v>
      </c>
      <c r="HU18" s="107">
        <f>IF(OR(NOT($HS$8),HZ7="-"),NA(),HZ7)</f>
        <v>26.3</v>
      </c>
      <c r="HV18" s="107">
        <f>IF(OR(NOT($HS$8),IA7="-"),NA(),IA7)</f>
        <v>24.5</v>
      </c>
      <c r="HW18" s="107">
        <f>IF(OR(NOT($HS$8),IB7="-"),NA(),IB7)</f>
        <v>15.2</v>
      </c>
      <c r="HX18" s="101"/>
      <c r="HY18" s="101"/>
      <c r="HZ18" s="101"/>
      <c r="IA18" s="101"/>
      <c r="IB18" s="106" t="s">
        <v>161</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161</v>
      </c>
      <c r="IM18" s="107">
        <f>IF(OR(NOT($IM$8),IR7="-"),NA(),IR7)</f>
        <v>7.1</v>
      </c>
      <c r="IN18" s="107">
        <f>IF(OR(NOT($IM$8),IS7="-"),NA(),IS7)</f>
        <v>40.700000000000003</v>
      </c>
      <c r="IO18" s="107">
        <f>IF(OR(NOT($IM$8),IT7="-"),NA(),IT7)</f>
        <v>52.3</v>
      </c>
      <c r="IP18" s="107">
        <f>IF(OR(NOT($IM$8),IU7="-"),NA(),IU7)</f>
        <v>52.8</v>
      </c>
      <c r="IQ18" s="107">
        <f>IF(OR(NOT($IM$8),IV7="-"),NA(),IV7)</f>
        <v>51.2</v>
      </c>
      <c r="IR18" s="101"/>
      <c r="IS18" s="101"/>
      <c r="IT18" s="101"/>
      <c r="IU18" s="101"/>
      <c r="IV18" s="101"/>
      <c r="IW18" s="106" t="s">
        <v>161</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161</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161</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161</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161</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161</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161</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161</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161</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161</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162</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146</v>
      </c>
      <c r="AY19" s="107">
        <f>$BI$7</f>
        <v>100</v>
      </c>
      <c r="AZ19" s="107">
        <f t="shared" ref="AZ19:BC19" si="49">$BI$7</f>
        <v>100</v>
      </c>
      <c r="BA19" s="107">
        <f t="shared" si="49"/>
        <v>100</v>
      </c>
      <c r="BB19" s="107">
        <f t="shared" si="49"/>
        <v>100</v>
      </c>
      <c r="BC19" s="107">
        <f t="shared" si="49"/>
        <v>100</v>
      </c>
      <c r="BD19" s="101"/>
      <c r="BE19" s="101"/>
      <c r="BF19" s="101"/>
      <c r="BG19" s="101"/>
      <c r="BH19" s="101"/>
      <c r="BI19" s="109" t="s">
        <v>146</v>
      </c>
      <c r="BJ19" s="107">
        <f>$BT$7</f>
        <v>100</v>
      </c>
      <c r="BK19" s="107">
        <f>$BT$7</f>
        <v>100</v>
      </c>
      <c r="BL19" s="107">
        <f>$BT$7</f>
        <v>100</v>
      </c>
      <c r="BM19" s="107">
        <f>$BT$7</f>
        <v>100</v>
      </c>
      <c r="BN19" s="107">
        <f>$BT$7</f>
        <v>100</v>
      </c>
      <c r="BO19" s="101"/>
      <c r="BP19" s="101"/>
      <c r="BQ19" s="101"/>
      <c r="BR19" s="101"/>
      <c r="BS19" s="101"/>
      <c r="BT19" s="109" t="s">
        <v>146</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163</v>
      </c>
      <c r="C20" s="198"/>
      <c r="D20" s="101"/>
    </row>
    <row r="21" spans="1:374">
      <c r="A21" s="98">
        <f t="shared" si="7"/>
        <v>7</v>
      </c>
      <c r="B21" s="198" t="s">
        <v>164</v>
      </c>
      <c r="C21" s="198"/>
      <c r="D21" s="101"/>
    </row>
    <row r="22" spans="1:374">
      <c r="A22" s="98">
        <f t="shared" si="7"/>
        <v>8</v>
      </c>
      <c r="B22" s="198" t="s">
        <v>165</v>
      </c>
      <c r="C22" s="198"/>
      <c r="D22" s="101"/>
      <c r="E22" s="200" t="s">
        <v>166</v>
      </c>
      <c r="F22" s="201"/>
      <c r="G22" s="201"/>
      <c r="H22" s="201"/>
      <c r="I22" s="202"/>
    </row>
    <row r="23" spans="1:374">
      <c r="A23" s="98">
        <f t="shared" si="7"/>
        <v>9</v>
      </c>
      <c r="B23" s="198" t="s">
        <v>167</v>
      </c>
      <c r="C23" s="198"/>
      <c r="D23" s="101"/>
      <c r="E23" s="203"/>
      <c r="F23" s="204"/>
      <c r="G23" s="204"/>
      <c r="H23" s="204"/>
      <c r="I23" s="205"/>
    </row>
    <row r="24" spans="1:374">
      <c r="A24" s="98">
        <f t="shared" si="7"/>
        <v>10</v>
      </c>
      <c r="B24" s="198" t="s">
        <v>168</v>
      </c>
      <c r="C24" s="198"/>
      <c r="D24" s="101"/>
      <c r="E24" s="203"/>
      <c r="F24" s="204"/>
      <c r="G24" s="204"/>
      <c r="H24" s="204"/>
      <c r="I24" s="205"/>
    </row>
    <row r="25" spans="1:374">
      <c r="A25" s="98">
        <f t="shared" si="7"/>
        <v>11</v>
      </c>
      <c r="B25" s="198" t="s">
        <v>169</v>
      </c>
      <c r="C25" s="198"/>
      <c r="D25" s="101"/>
      <c r="E25" s="203"/>
      <c r="F25" s="204"/>
      <c r="G25" s="204"/>
      <c r="H25" s="204"/>
      <c r="I25" s="205"/>
    </row>
    <row r="26" spans="1:374">
      <c r="A26" s="98">
        <f t="shared" si="7"/>
        <v>12</v>
      </c>
      <c r="B26" s="198" t="s">
        <v>170</v>
      </c>
      <c r="C26" s="198"/>
      <c r="D26" s="101"/>
      <c r="E26" s="203"/>
      <c r="F26" s="204"/>
      <c r="G26" s="204"/>
      <c r="H26" s="204"/>
      <c r="I26" s="205"/>
    </row>
    <row r="27" spans="1:374">
      <c r="A27" s="98">
        <f t="shared" si="7"/>
        <v>13</v>
      </c>
      <c r="B27" s="198" t="s">
        <v>171</v>
      </c>
      <c r="C27" s="198"/>
      <c r="D27" s="101"/>
      <c r="E27" s="203"/>
      <c r="F27" s="204"/>
      <c r="G27" s="204"/>
      <c r="H27" s="204"/>
      <c r="I27" s="205"/>
    </row>
    <row r="28" spans="1:374">
      <c r="A28" s="98">
        <f t="shared" si="7"/>
        <v>14</v>
      </c>
      <c r="B28" s="198" t="s">
        <v>172</v>
      </c>
      <c r="C28" s="198"/>
      <c r="D28" s="101"/>
      <c r="E28" s="203"/>
      <c r="F28" s="204"/>
      <c r="G28" s="204"/>
      <c r="H28" s="204"/>
      <c r="I28" s="205"/>
    </row>
    <row r="29" spans="1:374">
      <c r="A29" s="98">
        <f t="shared" si="7"/>
        <v>15</v>
      </c>
      <c r="B29" s="198" t="s">
        <v>173</v>
      </c>
      <c r="C29" s="198"/>
      <c r="D29" s="101"/>
      <c r="E29" s="203"/>
      <c r="F29" s="204"/>
      <c r="G29" s="204"/>
      <c r="H29" s="204"/>
      <c r="I29" s="205"/>
    </row>
    <row r="30" spans="1:374">
      <c r="A30" s="98">
        <f t="shared" si="7"/>
        <v>16</v>
      </c>
      <c r="B30" s="198" t="s">
        <v>174</v>
      </c>
      <c r="C30" s="198"/>
      <c r="D30" s="101"/>
      <c r="E30" s="203"/>
      <c r="F30" s="204"/>
      <c r="G30" s="204"/>
      <c r="H30" s="204"/>
      <c r="I30" s="205"/>
    </row>
    <row r="31" spans="1:374">
      <c r="A31" s="98">
        <f t="shared" si="7"/>
        <v>17</v>
      </c>
      <c r="B31" s="198" t="s">
        <v>175</v>
      </c>
      <c r="C31" s="198"/>
      <c r="D31" s="101"/>
      <c r="E31" s="203"/>
      <c r="F31" s="204"/>
      <c r="G31" s="204"/>
      <c r="H31" s="204"/>
      <c r="I31" s="205"/>
    </row>
    <row r="32" spans="1:374">
      <c r="A32" s="98">
        <f t="shared" si="7"/>
        <v>18</v>
      </c>
      <c r="B32" s="198" t="s">
        <v>176</v>
      </c>
      <c r="C32" s="198"/>
      <c r="D32" s="101"/>
      <c r="E32" s="203"/>
      <c r="F32" s="204"/>
      <c r="G32" s="204"/>
      <c r="H32" s="204"/>
      <c r="I32" s="205"/>
    </row>
    <row r="33" spans="1:16">
      <c r="A33" s="98">
        <f t="shared" si="7"/>
        <v>19</v>
      </c>
      <c r="B33" s="198" t="s">
        <v>177</v>
      </c>
      <c r="C33" s="198"/>
      <c r="D33" s="101"/>
      <c r="E33" s="203"/>
      <c r="F33" s="204"/>
      <c r="G33" s="204"/>
      <c r="H33" s="204"/>
      <c r="I33" s="205"/>
    </row>
    <row r="34" spans="1:16">
      <c r="A34" s="98">
        <f t="shared" si="7"/>
        <v>20</v>
      </c>
      <c r="B34" s="198" t="s">
        <v>178</v>
      </c>
      <c r="C34" s="198"/>
      <c r="D34" s="101"/>
      <c r="E34" s="203"/>
      <c r="F34" s="204"/>
      <c r="G34" s="204"/>
      <c r="H34" s="204"/>
      <c r="I34" s="205"/>
    </row>
    <row r="35" spans="1:16" ht="25.5" customHeight="1">
      <c r="E35" s="206"/>
      <c r="F35" s="207"/>
      <c r="G35" s="207"/>
      <c r="H35" s="207"/>
      <c r="I35" s="208"/>
    </row>
    <row r="37" spans="1:16">
      <c r="L37" s="200" t="s">
        <v>166</v>
      </c>
      <c r="M37" s="201"/>
      <c r="N37" s="201"/>
      <c r="O37" s="201"/>
      <c r="P37" s="202"/>
    </row>
    <row r="38" spans="1:16">
      <c r="L38" s="203"/>
      <c r="M38" s="204"/>
      <c r="N38" s="204"/>
      <c r="O38" s="204"/>
      <c r="P38" s="205"/>
    </row>
    <row r="39" spans="1:16">
      <c r="L39" s="203"/>
      <c r="M39" s="204"/>
      <c r="N39" s="204"/>
      <c r="O39" s="204"/>
      <c r="P39" s="205"/>
    </row>
    <row r="40" spans="1:16">
      <c r="L40" s="203"/>
      <c r="M40" s="204"/>
      <c r="N40" s="204"/>
      <c r="O40" s="204"/>
      <c r="P40" s="205"/>
    </row>
    <row r="41" spans="1:16">
      <c r="L41" s="203"/>
      <c r="M41" s="204"/>
      <c r="N41" s="204"/>
      <c r="O41" s="204"/>
      <c r="P41" s="205"/>
    </row>
    <row r="42" spans="1:16">
      <c r="L42" s="203"/>
      <c r="M42" s="204"/>
      <c r="N42" s="204"/>
      <c r="O42" s="204"/>
      <c r="P42" s="205"/>
    </row>
    <row r="43" spans="1:16">
      <c r="L43" s="203"/>
      <c r="M43" s="204"/>
      <c r="N43" s="204"/>
      <c r="O43" s="204"/>
      <c r="P43" s="205"/>
    </row>
    <row r="44" spans="1:16">
      <c r="L44" s="203"/>
      <c r="M44" s="204"/>
      <c r="N44" s="204"/>
      <c r="O44" s="204"/>
      <c r="P44" s="205"/>
    </row>
    <row r="45" spans="1:16">
      <c r="L45" s="203"/>
      <c r="M45" s="204"/>
      <c r="N45" s="204"/>
      <c r="O45" s="204"/>
      <c r="P45" s="205"/>
    </row>
    <row r="46" spans="1:16">
      <c r="L46" s="203"/>
      <c r="M46" s="204"/>
      <c r="N46" s="204"/>
      <c r="O46" s="204"/>
      <c r="P46" s="205"/>
    </row>
    <row r="47" spans="1:16">
      <c r="L47" s="203"/>
      <c r="M47" s="204"/>
      <c r="N47" s="204"/>
      <c r="O47" s="204"/>
      <c r="P47" s="205"/>
    </row>
    <row r="48" spans="1:16">
      <c r="L48" s="203"/>
      <c r="M48" s="204"/>
      <c r="N48" s="204"/>
      <c r="O48" s="204"/>
      <c r="P48" s="205"/>
    </row>
    <row r="49" spans="12:16">
      <c r="L49" s="203"/>
      <c r="M49" s="204"/>
      <c r="N49" s="204"/>
      <c r="O49" s="204"/>
      <c r="P49" s="205"/>
    </row>
    <row r="50" spans="12:16" ht="26.25" customHeight="1">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2018-02-20T05:07:58Z</cp:lastPrinted>
  <dcterms:created xsi:type="dcterms:W3CDTF">2017-12-18T05:29:47Z</dcterms:created>
  <dcterms:modified xsi:type="dcterms:W3CDTF">2018-02-20T05:08:08Z</dcterms:modified>
  <cp:category/>
</cp:coreProperties>
</file>