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経営比較分析表\"/>
    </mc:Choice>
  </mc:AlternateContent>
  <workbookProtection workbookPassword="B319" lockStructure="1"/>
  <bookViews>
    <workbookView xWindow="0" yWindow="0" windowWidth="15165" windowHeight="693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L6" i="5"/>
  <c r="W8" i="4" s="1"/>
  <c r="K6" i="5"/>
  <c r="P8" i="4" s="1"/>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AL8" i="4"/>
  <c r="B8" i="4"/>
  <c r="C10" i="5" l="1"/>
  <c r="D10" i="5"/>
  <c r="E10" i="5"/>
  <c r="B10" i="5"/>
</calcChain>
</file>

<file path=xl/sharedStrings.xml><?xml version="1.0" encoding="utf-8"?>
<sst xmlns="http://schemas.openxmlformats.org/spreadsheetml/2006/main" count="251" uniqueCount="126">
  <si>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</si>
  <si>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</si>
  <si>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</si>
  <si>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</si>
  <si>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</si>
  <si>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</si>
  <si>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</si>
  <si>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</si>
  <si>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</si>
  <si>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</si>
  <si>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</si>
  <si>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</si>
  <si>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</si>
  <si>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</si>
  <si>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</si>
  <si>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</si>
  <si>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</si>
  <si>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</si>
  <si>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</si>
  <si>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</si>
  <si>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</si>
  <si>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</si>
  <si>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</si>
  <si>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</si>
  <si>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</si>
  <si>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</si>
  <si>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</si>
  <si>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</si>
  <si>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</si>
  <si>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</si>
  <si>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</si>
  <si>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</si>
  <si>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</si>
  <si>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</si>
  <si>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</si>
  <si>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</si>
  <si>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</si>
  <si>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</si>
  <si>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</si>
  <si>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</si>
  <si>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</si>
  <si>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</si>
  <si>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</si>
  <si>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</si>
  <si>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</si>
  <si>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</si>
  <si>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</si>
  <si>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</si>
  <si>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</si>
  <si>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</si>
  <si>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</si>
  <si>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</si>
  <si>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</si>
  <si>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</si>
  <si>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</si>
  <si>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</si>
  <si>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</si>
  <si>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</si>
  <si>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</si>
  <si>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</si>
  <si>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</si>
  <si>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</si>
  <si>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</si>
  <si>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</si>
  <si>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</si>
  <si>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</si>
  <si>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</si>
  <si>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</si>
  <si>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</si>
  <si>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</si>
  <si>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</si>
  <si>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</si>
  <si>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</si>
  <si>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</si>
  <si>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</si>
  <si>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</si>
  <si>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</si>
  <si>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</si>
  <si>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</si>
  <si>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</si>
  <si>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</si>
  <si>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</si>
  <si>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</si>
  <si>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</si>
  <si>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</si>
  <si>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</si>
  <si>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</si>
  <si>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</si>
  <si>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</si>
  <si>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</si>
  <si>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</si>
  <si>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</si>
  <si>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</si>
  <si>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</si>
  <si>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</si>
  <si>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</si>
  <si>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</si>
  <si>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</si>
  <si>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</si>
  <si>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</si>
  <si>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</si>
  <si>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</si>
  <si>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</si>
  <si>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</si>
  <si>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</si>
  <si>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</si>
  <si>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</si>
  <si>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</si>
  <si>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</si>
  <si>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</si>
  <si>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渋川市</t>
  </si>
  <si>
    <t>法非適用</t>
  </si>
  <si>
    <t>下水道事業</t>
  </si>
  <si>
    <t>特定地域生活排水処理</t>
  </si>
  <si>
    <t>K3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</si>
  <si>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</si>
  <si>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</si>
  <si>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</si>
  <si>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</si>
  <si>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</si>
  <si>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</si>
  <si>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</si>
  <si>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（１）⑤経費回収率が類似団体と比較して低い上に、平成２７年度から減少している。
⑥汚水処理原価は類似団体と比較して低いが、徐々に上昇している。
⑦施設利用率がほぼ横ばいで、５０％以下と低い。
（２）事業規模が大きくないため、企業債残高対事業規模比率が低く、水洗化率も高いが、経費回収率、施設利用率ともに類似団体と比較しても低い状態が続いている。</t>
    <rPh sb="4" eb="6">
      <t>ケイヒ</t>
    </rPh>
    <rPh sb="6" eb="9">
      <t>カイシュウリツ</t>
    </rPh>
    <rPh sb="10" eb="12">
      <t>ルイジ</t>
    </rPh>
    <rPh sb="12" eb="14">
      <t>ダンタイ</t>
    </rPh>
    <rPh sb="15" eb="17">
      <t>ヒカク</t>
    </rPh>
    <rPh sb="19" eb="20">
      <t>ヒク</t>
    </rPh>
    <rPh sb="21" eb="22">
      <t>ウエ</t>
    </rPh>
    <rPh sb="24" eb="26">
      <t>ヘイセイ</t>
    </rPh>
    <rPh sb="28" eb="30">
      <t>ネンド</t>
    </rPh>
    <rPh sb="32" eb="34">
      <t>ゲンショウ</t>
    </rPh>
    <rPh sb="41" eb="43">
      <t>オスイ</t>
    </rPh>
    <rPh sb="43" eb="45">
      <t>ショリ</t>
    </rPh>
    <rPh sb="45" eb="47">
      <t>ゲンカ</t>
    </rPh>
    <rPh sb="48" eb="50">
      <t>ルイジ</t>
    </rPh>
    <rPh sb="50" eb="52">
      <t>ダンタイ</t>
    </rPh>
    <rPh sb="53" eb="55">
      <t>ヒカク</t>
    </rPh>
    <rPh sb="57" eb="58">
      <t>ヒク</t>
    </rPh>
    <rPh sb="61" eb="63">
      <t>ジョジョ</t>
    </rPh>
    <rPh sb="64" eb="66">
      <t>ジョウショウ</t>
    </rPh>
    <rPh sb="73" eb="75">
      <t>シセツ</t>
    </rPh>
    <rPh sb="75" eb="78">
      <t>リヨウリツ</t>
    </rPh>
    <rPh sb="81" eb="82">
      <t>ヨコ</t>
    </rPh>
    <rPh sb="89" eb="91">
      <t>イカ</t>
    </rPh>
    <rPh sb="92" eb="93">
      <t>ヒク</t>
    </rPh>
    <rPh sb="99" eb="101">
      <t>ジギョウ</t>
    </rPh>
    <rPh sb="101" eb="103">
      <t>キボ</t>
    </rPh>
    <rPh sb="104" eb="105">
      <t>オオ</t>
    </rPh>
    <rPh sb="112" eb="115">
      <t>キギョウサイ</t>
    </rPh>
    <rPh sb="115" eb="117">
      <t>ザンダカ</t>
    </rPh>
    <rPh sb="117" eb="118">
      <t>タイ</t>
    </rPh>
    <rPh sb="118" eb="120">
      <t>ジギョウ</t>
    </rPh>
    <rPh sb="120" eb="122">
      <t>キボ</t>
    </rPh>
    <rPh sb="122" eb="124">
      <t>ヒリツ</t>
    </rPh>
    <rPh sb="125" eb="126">
      <t>ヒク</t>
    </rPh>
    <rPh sb="128" eb="131">
      <t>スイセンカ</t>
    </rPh>
    <rPh sb="131" eb="132">
      <t>リツ</t>
    </rPh>
    <rPh sb="133" eb="134">
      <t>タカ</t>
    </rPh>
    <rPh sb="137" eb="139">
      <t>ケイヒ</t>
    </rPh>
    <rPh sb="139" eb="142">
      <t>カイシュウリツ</t>
    </rPh>
    <rPh sb="143" eb="145">
      <t>シセツ</t>
    </rPh>
    <rPh sb="145" eb="148">
      <t>リヨウリツ</t>
    </rPh>
    <rPh sb="151" eb="153">
      <t>ルイジ</t>
    </rPh>
    <rPh sb="153" eb="155">
      <t>ダンタイ</t>
    </rPh>
    <rPh sb="156" eb="158">
      <t>ヒカク</t>
    </rPh>
    <rPh sb="161" eb="162">
      <t>ヒク</t>
    </rPh>
    <rPh sb="163" eb="165">
      <t>ジョウタイ</t>
    </rPh>
    <rPh sb="166" eb="167">
      <t>ツヅ</t>
    </rPh>
    <phoneticPr fontId="22"/>
  </si>
  <si>
    <t>③平成１８年度からの事業のため、浄化槽本体の耐用年数の残存も１０年以上となっている。</t>
    <rPh sb="1" eb="3">
      <t>ヘイセイ</t>
    </rPh>
    <rPh sb="5" eb="7">
      <t>ネンド</t>
    </rPh>
    <rPh sb="10" eb="12">
      <t>ジギョウ</t>
    </rPh>
    <rPh sb="16" eb="19">
      <t>ジョウカソウ</t>
    </rPh>
    <rPh sb="19" eb="21">
      <t>ホンタイ</t>
    </rPh>
    <rPh sb="22" eb="24">
      <t>タイヨウ</t>
    </rPh>
    <rPh sb="24" eb="26">
      <t>ネンスウ</t>
    </rPh>
    <rPh sb="27" eb="29">
      <t>ザンゾン</t>
    </rPh>
    <rPh sb="32" eb="35">
      <t>ネンイジョウ</t>
    </rPh>
    <phoneticPr fontId="22"/>
  </si>
  <si>
    <t>　経費回収率、施設利用率ともに類似団体と比較しても低い状態が続いている。
  また、汚水処理原価の上昇からも、今後は維持管理費に要する費用が拡大することも見込まれる。
  利用されていない施設についても耐用年数が経過してしまうこと、また、事業運営の趣旨からも水洗化率を１００％にする必要がある。
  今後は、事業規模もあまり大きくなく、人口減少等により事業規模も縮小していくことが見込まれることから、運営形態の検討が必要となる。</t>
    <rPh sb="42" eb="44">
      <t>オスイ</t>
    </rPh>
    <rPh sb="44" eb="46">
      <t>ショリ</t>
    </rPh>
    <rPh sb="46" eb="48">
      <t>ゲンカ</t>
    </rPh>
    <rPh sb="49" eb="51">
      <t>ジョウショウ</t>
    </rPh>
    <rPh sb="55" eb="57">
      <t>コンゴ</t>
    </rPh>
    <rPh sb="58" eb="60">
      <t>イジ</t>
    </rPh>
    <rPh sb="60" eb="63">
      <t>カンリヒ</t>
    </rPh>
    <rPh sb="64" eb="65">
      <t>ヨウ</t>
    </rPh>
    <rPh sb="67" eb="69">
      <t>ヒヨウ</t>
    </rPh>
    <rPh sb="70" eb="72">
      <t>カクダイ</t>
    </rPh>
    <rPh sb="77" eb="79">
      <t>ミコ</t>
    </rPh>
    <rPh sb="94" eb="96">
      <t>シセツ</t>
    </rPh>
    <rPh sb="101" eb="103">
      <t>タイヨウ</t>
    </rPh>
    <rPh sb="103" eb="105">
      <t>ネンスウ</t>
    </rPh>
    <rPh sb="106" eb="108">
      <t>ケイカ</t>
    </rPh>
    <rPh sb="119" eb="121">
      <t>ジギョウ</t>
    </rPh>
    <rPh sb="121" eb="123">
      <t>ウンエイ</t>
    </rPh>
    <rPh sb="124" eb="126">
      <t>シュシ</t>
    </rPh>
    <rPh sb="129" eb="132">
      <t>スイセンカ</t>
    </rPh>
    <rPh sb="132" eb="133">
      <t>リツ</t>
    </rPh>
    <rPh sb="141" eb="143">
      <t>ヒツヨウ</t>
    </rPh>
    <rPh sb="150" eb="152">
      <t>コンゴ</t>
    </rPh>
    <rPh sb="154" eb="156">
      <t>ジギョウ</t>
    </rPh>
    <rPh sb="156" eb="158">
      <t>キボ</t>
    </rPh>
    <rPh sb="162" eb="163">
      <t>オオ</t>
    </rPh>
    <rPh sb="168" eb="170">
      <t>ジンコウ</t>
    </rPh>
    <rPh sb="170" eb="172">
      <t>ゲンショウ</t>
    </rPh>
    <rPh sb="172" eb="173">
      <t>トウ</t>
    </rPh>
    <rPh sb="176" eb="178">
      <t>ジギョウ</t>
    </rPh>
    <rPh sb="178" eb="180">
      <t>キボ</t>
    </rPh>
    <rPh sb="181" eb="183">
      <t>シュクショウ</t>
    </rPh>
    <rPh sb="190" eb="192">
      <t>ミコ</t>
    </rPh>
    <rPh sb="200" eb="202">
      <t>ウンエイ</t>
    </rPh>
    <rPh sb="202" eb="204">
      <t>ケイタイ</t>
    </rPh>
    <rPh sb="205" eb="207">
      <t>ケントウ</t>
    </rPh>
    <rPh sb="208" eb="210">
      <t>ヒツヨウ</t>
    </rPh>
    <phoneticPr fontId="22"/>
  </si>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</sst>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6"/>
      <name val="ＭＳ Ｐ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901136"/>
        <c:axId val="182499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7901136"/>
        <c:axId val="182499800"/>
      </c:lineChart>
      <c:dateAx>
        <c:axId val="17901136"/>
        <c:scaling>
          <c:orientation val="minMax"/>
        </c:scaling>
        <c:delete val="1"/>
        <c:axPos val="b"/>
        <c:numFmt formatCode="ge" sourceLinked="1"/>
        <c:majorTickMark val="none"/>
        <c:minorTickMark val="none"/>
        <c:tickLblPos val="none"/>
        <c:crossAx val="182499800"/>
        <c:crosses val="autoZero"/>
        <c:auto val="1"/>
        <c:lblOffset val="100"/>
        <c:baseTimeUnit val="years"/>
      </c:dateAx>
      <c:valAx>
        <c:axId val="182499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90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45.41</c:v>
                </c:pt>
                <c:pt idx="1">
                  <c:v>42.86</c:v>
                </c:pt>
                <c:pt idx="2">
                  <c:v>43.84</c:v>
                </c:pt>
                <c:pt idx="3">
                  <c:v>46.31</c:v>
                </c:pt>
                <c:pt idx="4">
                  <c:v>40.1</c:v>
                </c:pt>
              </c:numCache>
            </c:numRef>
          </c:val>
        </c:ser>
        <c:dLbls>
          <c:showLegendKey val="0"/>
          <c:showVal val="0"/>
          <c:showCatName val="0"/>
          <c:showSerName val="0"/>
          <c:showPercent val="0"/>
          <c:showBubbleSize val="0"/>
        </c:dLbls>
        <c:gapWidth val="150"/>
        <c:axId val="240521456"/>
        <c:axId val="240521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58.06</c:v>
                </c:pt>
                <c:pt idx="2">
                  <c:v>59.08</c:v>
                </c:pt>
                <c:pt idx="3">
                  <c:v>58.25</c:v>
                </c:pt>
                <c:pt idx="4">
                  <c:v>61.55</c:v>
                </c:pt>
              </c:numCache>
            </c:numRef>
          </c:val>
          <c:smooth val="0"/>
        </c:ser>
        <c:dLbls>
          <c:showLegendKey val="0"/>
          <c:showVal val="0"/>
          <c:showCatName val="0"/>
          <c:showSerName val="0"/>
          <c:showPercent val="0"/>
          <c:showBubbleSize val="0"/>
        </c:dLbls>
        <c:marker val="1"/>
        <c:smooth val="0"/>
        <c:axId val="240521456"/>
        <c:axId val="240521848"/>
      </c:lineChart>
      <c:dateAx>
        <c:axId val="240521456"/>
        <c:scaling>
          <c:orientation val="minMax"/>
        </c:scaling>
        <c:delete val="1"/>
        <c:axPos val="b"/>
        <c:numFmt formatCode="ge" sourceLinked="1"/>
        <c:majorTickMark val="none"/>
        <c:minorTickMark val="none"/>
        <c:tickLblPos val="none"/>
        <c:crossAx val="240521848"/>
        <c:crosses val="autoZero"/>
        <c:auto val="1"/>
        <c:lblOffset val="100"/>
        <c:baseTimeUnit val="years"/>
      </c:dateAx>
      <c:valAx>
        <c:axId val="240521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52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97.51</c:v>
                </c:pt>
                <c:pt idx="1">
                  <c:v>98</c:v>
                </c:pt>
                <c:pt idx="2">
                  <c:v>98.14</c:v>
                </c:pt>
                <c:pt idx="3">
                  <c:v>96.57</c:v>
                </c:pt>
                <c:pt idx="4">
                  <c:v>95.36</c:v>
                </c:pt>
              </c:numCache>
            </c:numRef>
          </c:val>
        </c:ser>
        <c:dLbls>
          <c:showLegendKey val="0"/>
          <c:showVal val="0"/>
          <c:showCatName val="0"/>
          <c:showSerName val="0"/>
          <c:showPercent val="0"/>
          <c:showBubbleSize val="0"/>
        </c:dLbls>
        <c:gapWidth val="150"/>
        <c:axId val="240667656"/>
        <c:axId val="240668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77.25</c:v>
                </c:pt>
                <c:pt idx="1">
                  <c:v>75.790000000000006</c:v>
                </c:pt>
                <c:pt idx="2">
                  <c:v>77.12</c:v>
                </c:pt>
                <c:pt idx="3">
                  <c:v>68.150000000000006</c:v>
                </c:pt>
                <c:pt idx="4">
                  <c:v>67.489999999999995</c:v>
                </c:pt>
              </c:numCache>
            </c:numRef>
          </c:val>
          <c:smooth val="0"/>
        </c:ser>
        <c:dLbls>
          <c:showLegendKey val="0"/>
          <c:showVal val="0"/>
          <c:showCatName val="0"/>
          <c:showSerName val="0"/>
          <c:showPercent val="0"/>
          <c:showBubbleSize val="0"/>
        </c:dLbls>
        <c:marker val="1"/>
        <c:smooth val="0"/>
        <c:axId val="240667656"/>
        <c:axId val="240668048"/>
      </c:lineChart>
      <c:dateAx>
        <c:axId val="240667656"/>
        <c:scaling>
          <c:orientation val="minMax"/>
        </c:scaling>
        <c:delete val="1"/>
        <c:axPos val="b"/>
        <c:numFmt formatCode="ge" sourceLinked="1"/>
        <c:majorTickMark val="none"/>
        <c:minorTickMark val="none"/>
        <c:tickLblPos val="none"/>
        <c:crossAx val="240668048"/>
        <c:crosses val="autoZero"/>
        <c:auto val="1"/>
        <c:lblOffset val="100"/>
        <c:baseTimeUnit val="years"/>
      </c:dateAx>
      <c:valAx>
        <c:axId val="24066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667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82965312"/>
        <c:axId val="182869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2965312"/>
        <c:axId val="182869200"/>
      </c:lineChart>
      <c:dateAx>
        <c:axId val="182965312"/>
        <c:scaling>
          <c:orientation val="minMax"/>
        </c:scaling>
        <c:delete val="1"/>
        <c:axPos val="b"/>
        <c:numFmt formatCode="ge" sourceLinked="1"/>
        <c:majorTickMark val="none"/>
        <c:minorTickMark val="none"/>
        <c:tickLblPos val="none"/>
        <c:crossAx val="182869200"/>
        <c:crosses val="autoZero"/>
        <c:auto val="1"/>
        <c:lblOffset val="100"/>
        <c:baseTimeUnit val="years"/>
      </c:dateAx>
      <c:valAx>
        <c:axId val="182869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296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3272200"/>
        <c:axId val="182646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3272200"/>
        <c:axId val="182646536"/>
      </c:lineChart>
      <c:dateAx>
        <c:axId val="183272200"/>
        <c:scaling>
          <c:orientation val="minMax"/>
        </c:scaling>
        <c:delete val="1"/>
        <c:axPos val="b"/>
        <c:numFmt formatCode="ge" sourceLinked="1"/>
        <c:majorTickMark val="none"/>
        <c:minorTickMark val="none"/>
        <c:tickLblPos val="none"/>
        <c:crossAx val="182646536"/>
        <c:crosses val="autoZero"/>
        <c:auto val="1"/>
        <c:lblOffset val="100"/>
        <c:baseTimeUnit val="years"/>
      </c:dateAx>
      <c:valAx>
        <c:axId val="182646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272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3291392"/>
        <c:axId val="182775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3291392"/>
        <c:axId val="182775168"/>
      </c:lineChart>
      <c:dateAx>
        <c:axId val="183291392"/>
        <c:scaling>
          <c:orientation val="minMax"/>
        </c:scaling>
        <c:delete val="1"/>
        <c:axPos val="b"/>
        <c:numFmt formatCode="ge" sourceLinked="1"/>
        <c:majorTickMark val="none"/>
        <c:minorTickMark val="none"/>
        <c:tickLblPos val="none"/>
        <c:crossAx val="182775168"/>
        <c:crosses val="autoZero"/>
        <c:auto val="1"/>
        <c:lblOffset val="100"/>
        <c:baseTimeUnit val="years"/>
      </c:dateAx>
      <c:valAx>
        <c:axId val="18277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29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4452264"/>
        <c:axId val="18445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4452264"/>
        <c:axId val="184452656"/>
      </c:lineChart>
      <c:dateAx>
        <c:axId val="184452264"/>
        <c:scaling>
          <c:orientation val="minMax"/>
        </c:scaling>
        <c:delete val="1"/>
        <c:axPos val="b"/>
        <c:numFmt formatCode="ge" sourceLinked="1"/>
        <c:majorTickMark val="none"/>
        <c:minorTickMark val="none"/>
        <c:tickLblPos val="none"/>
        <c:crossAx val="184452656"/>
        <c:crosses val="autoZero"/>
        <c:auto val="1"/>
        <c:lblOffset val="100"/>
        <c:baseTimeUnit val="years"/>
      </c:dateAx>
      <c:valAx>
        <c:axId val="18445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452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40406928"/>
        <c:axId val="240407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40406928"/>
        <c:axId val="240407320"/>
      </c:lineChart>
      <c:dateAx>
        <c:axId val="240406928"/>
        <c:scaling>
          <c:orientation val="minMax"/>
        </c:scaling>
        <c:delete val="1"/>
        <c:axPos val="b"/>
        <c:numFmt formatCode="ge" sourceLinked="1"/>
        <c:majorTickMark val="none"/>
        <c:minorTickMark val="none"/>
        <c:tickLblPos val="none"/>
        <c:crossAx val="240407320"/>
        <c:crosses val="autoZero"/>
        <c:auto val="1"/>
        <c:lblOffset val="100"/>
        <c:baseTimeUnit val="years"/>
      </c:dateAx>
      <c:valAx>
        <c:axId val="240407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40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0408496"/>
        <c:axId val="240408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430.64</c:v>
                </c:pt>
                <c:pt idx="1">
                  <c:v>446.63</c:v>
                </c:pt>
                <c:pt idx="2">
                  <c:v>416.91</c:v>
                </c:pt>
                <c:pt idx="3">
                  <c:v>392.19</c:v>
                </c:pt>
                <c:pt idx="4">
                  <c:v>413.5</c:v>
                </c:pt>
              </c:numCache>
            </c:numRef>
          </c:val>
          <c:smooth val="0"/>
        </c:ser>
        <c:dLbls>
          <c:showLegendKey val="0"/>
          <c:showVal val="0"/>
          <c:showCatName val="0"/>
          <c:showSerName val="0"/>
          <c:showPercent val="0"/>
          <c:showBubbleSize val="0"/>
        </c:dLbls>
        <c:marker val="1"/>
        <c:smooth val="0"/>
        <c:axId val="240408496"/>
        <c:axId val="240408888"/>
      </c:lineChart>
      <c:dateAx>
        <c:axId val="240408496"/>
        <c:scaling>
          <c:orientation val="minMax"/>
        </c:scaling>
        <c:delete val="1"/>
        <c:axPos val="b"/>
        <c:numFmt formatCode="ge" sourceLinked="1"/>
        <c:majorTickMark val="none"/>
        <c:minorTickMark val="none"/>
        <c:tickLblPos val="none"/>
        <c:crossAx val="240408888"/>
        <c:crosses val="autoZero"/>
        <c:auto val="1"/>
        <c:lblOffset val="100"/>
        <c:baseTimeUnit val="years"/>
      </c:dateAx>
      <c:valAx>
        <c:axId val="240408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40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48</c:v>
                </c:pt>
                <c:pt idx="1">
                  <c:v>45.33</c:v>
                </c:pt>
                <c:pt idx="2">
                  <c:v>45.48</c:v>
                </c:pt>
                <c:pt idx="3">
                  <c:v>37.22</c:v>
                </c:pt>
                <c:pt idx="4">
                  <c:v>36.020000000000003</c:v>
                </c:pt>
              </c:numCache>
            </c:numRef>
          </c:val>
        </c:ser>
        <c:dLbls>
          <c:showLegendKey val="0"/>
          <c:showVal val="0"/>
          <c:showCatName val="0"/>
          <c:showSerName val="0"/>
          <c:showPercent val="0"/>
          <c:showBubbleSize val="0"/>
        </c:dLbls>
        <c:gapWidth val="150"/>
        <c:axId val="240518712"/>
        <c:axId val="240519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58.78</c:v>
                </c:pt>
                <c:pt idx="1">
                  <c:v>58.53</c:v>
                </c:pt>
                <c:pt idx="2">
                  <c:v>57.93</c:v>
                </c:pt>
                <c:pt idx="3">
                  <c:v>57.03</c:v>
                </c:pt>
                <c:pt idx="4">
                  <c:v>55.84</c:v>
                </c:pt>
              </c:numCache>
            </c:numRef>
          </c:val>
          <c:smooth val="0"/>
        </c:ser>
        <c:dLbls>
          <c:showLegendKey val="0"/>
          <c:showVal val="0"/>
          <c:showCatName val="0"/>
          <c:showSerName val="0"/>
          <c:showPercent val="0"/>
          <c:showBubbleSize val="0"/>
        </c:dLbls>
        <c:marker val="1"/>
        <c:smooth val="0"/>
        <c:axId val="240518712"/>
        <c:axId val="240519104"/>
      </c:lineChart>
      <c:dateAx>
        <c:axId val="240518712"/>
        <c:scaling>
          <c:orientation val="minMax"/>
        </c:scaling>
        <c:delete val="1"/>
        <c:axPos val="b"/>
        <c:numFmt formatCode="ge" sourceLinked="1"/>
        <c:majorTickMark val="none"/>
        <c:minorTickMark val="none"/>
        <c:tickLblPos val="none"/>
        <c:crossAx val="240519104"/>
        <c:crosses val="autoZero"/>
        <c:auto val="1"/>
        <c:lblOffset val="100"/>
        <c:baseTimeUnit val="years"/>
      </c:dateAx>
      <c:valAx>
        <c:axId val="240519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518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166.66</c:v>
                </c:pt>
                <c:pt idx="1">
                  <c:v>177.94</c:v>
                </c:pt>
                <c:pt idx="2">
                  <c:v>179.53</c:v>
                </c:pt>
                <c:pt idx="3">
                  <c:v>222.5</c:v>
                </c:pt>
                <c:pt idx="4">
                  <c:v>227.29</c:v>
                </c:pt>
              </c:numCache>
            </c:numRef>
          </c:val>
        </c:ser>
        <c:dLbls>
          <c:showLegendKey val="0"/>
          <c:showVal val="0"/>
          <c:showCatName val="0"/>
          <c:showSerName val="0"/>
          <c:showPercent val="0"/>
          <c:showBubbleSize val="0"/>
        </c:dLbls>
        <c:gapWidth val="150"/>
        <c:axId val="240406536"/>
        <c:axId val="240520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257.02999999999997</c:v>
                </c:pt>
                <c:pt idx="1">
                  <c:v>266.57</c:v>
                </c:pt>
                <c:pt idx="2">
                  <c:v>276.93</c:v>
                </c:pt>
                <c:pt idx="3">
                  <c:v>283.73</c:v>
                </c:pt>
                <c:pt idx="4">
                  <c:v>287.57</c:v>
                </c:pt>
              </c:numCache>
            </c:numRef>
          </c:val>
          <c:smooth val="0"/>
        </c:ser>
        <c:dLbls>
          <c:showLegendKey val="0"/>
          <c:showVal val="0"/>
          <c:showCatName val="0"/>
          <c:showSerName val="0"/>
          <c:showPercent val="0"/>
          <c:showBubbleSize val="0"/>
        </c:dLbls>
        <c:marker val="1"/>
        <c:smooth val="0"/>
        <c:axId val="240406536"/>
        <c:axId val="240520280"/>
      </c:lineChart>
      <c:dateAx>
        <c:axId val="240406536"/>
        <c:scaling>
          <c:orientation val="minMax"/>
        </c:scaling>
        <c:delete val="1"/>
        <c:axPos val="b"/>
        <c:numFmt formatCode="ge" sourceLinked="1"/>
        <c:majorTickMark val="none"/>
        <c:minorTickMark val="none"/>
        <c:tickLblPos val="none"/>
        <c:crossAx val="240520280"/>
        <c:crosses val="autoZero"/>
        <c:auto val="1"/>
        <c:lblOffset val="100"/>
        <c:baseTimeUnit val="years"/>
      </c:dateAx>
      <c:valAx>
        <c:axId val="240520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406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群馬県　渋川市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特定地域生活排水処理</v>
      </c>
      <c r="Q8" s="48"/>
      <c r="R8" s="48"/>
      <c r="S8" s="48"/>
      <c r="T8" s="48"/>
      <c r="U8" s="48"/>
      <c r="V8" s="48"/>
      <c r="W8" s="48" t="str">
        <f>データ!L6</f>
        <v>K3</v>
      </c>
      <c r="X8" s="48"/>
      <c r="Y8" s="48"/>
      <c r="Z8" s="48"/>
      <c r="AA8" s="48"/>
      <c r="AB8" s="48"/>
      <c r="AC8" s="48"/>
      <c r="AD8" s="49" t="s">
        <v>125</v>
      </c>
      <c r="AE8" s="49"/>
      <c r="AF8" s="49"/>
      <c r="AG8" s="49"/>
      <c r="AH8" s="49"/>
      <c r="AI8" s="49"/>
      <c r="AJ8" s="49"/>
      <c r="AK8" s="4"/>
      <c r="AL8" s="50">
        <f>データ!S6</f>
        <v>79949</v>
      </c>
      <c r="AM8" s="50"/>
      <c r="AN8" s="50"/>
      <c r="AO8" s="50"/>
      <c r="AP8" s="50"/>
      <c r="AQ8" s="50"/>
      <c r="AR8" s="50"/>
      <c r="AS8" s="50"/>
      <c r="AT8" s="45">
        <f>データ!T6</f>
        <v>240.27</v>
      </c>
      <c r="AU8" s="45"/>
      <c r="AV8" s="45"/>
      <c r="AW8" s="45"/>
      <c r="AX8" s="45"/>
      <c r="AY8" s="45"/>
      <c r="AZ8" s="45"/>
      <c r="BA8" s="45"/>
      <c r="BB8" s="45">
        <f>データ!U6</f>
        <v>332.75</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0.6</v>
      </c>
      <c r="Q10" s="45"/>
      <c r="R10" s="45"/>
      <c r="S10" s="45"/>
      <c r="T10" s="45"/>
      <c r="U10" s="45"/>
      <c r="V10" s="45"/>
      <c r="W10" s="45">
        <f>データ!Q6</f>
        <v>100</v>
      </c>
      <c r="X10" s="45"/>
      <c r="Y10" s="45"/>
      <c r="Z10" s="45"/>
      <c r="AA10" s="45"/>
      <c r="AB10" s="45"/>
      <c r="AC10" s="45"/>
      <c r="AD10" s="50">
        <f>データ!R6</f>
        <v>1604</v>
      </c>
      <c r="AE10" s="50"/>
      <c r="AF10" s="50"/>
      <c r="AG10" s="50"/>
      <c r="AH10" s="50"/>
      <c r="AI10" s="50"/>
      <c r="AJ10" s="50"/>
      <c r="AK10" s="2"/>
      <c r="AL10" s="50">
        <f>データ!V6</f>
        <v>474</v>
      </c>
      <c r="AM10" s="50"/>
      <c r="AN10" s="50"/>
      <c r="AO10" s="50"/>
      <c r="AP10" s="50"/>
      <c r="AQ10" s="50"/>
      <c r="AR10" s="50"/>
      <c r="AS10" s="50"/>
      <c r="AT10" s="45">
        <f>データ!W6</f>
        <v>0.23</v>
      </c>
      <c r="AU10" s="45"/>
      <c r="AV10" s="45"/>
      <c r="AW10" s="45"/>
      <c r="AX10" s="45"/>
      <c r="AY10" s="45"/>
      <c r="AZ10" s="45"/>
      <c r="BA10" s="45"/>
      <c r="BB10" s="45">
        <f>データ!X6</f>
        <v>2060.87</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【346.13】</v>
      </c>
      <c r="I86" s="26" t="str">
        <f>データ!CA6</f>
        <v>【59.83】</v>
      </c>
      <c r="J86" s="26" t="str">
        <f>データ!CL6</f>
        <v>【268.69】</v>
      </c>
      <c r="K86" s="26" t="str">
        <f>データ!CW6</f>
        <v>【61.71】</v>
      </c>
      <c r="L86" s="26" t="str">
        <f>データ!DH6</f>
        <v>【75.78】</v>
      </c>
      <c r="M86" s="26" t="s">
        <v>56</v>
      </c>
      <c r="N86" s="26" t="s">
        <v>56</v>
      </c>
      <c r="O86" s="26" t="str">
        <f>データ!EO6</f>
        <v>【-】</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102083</v>
      </c>
      <c r="D6" s="33">
        <f t="shared" si="3"/>
        <v>47</v>
      </c>
      <c r="E6" s="33">
        <f t="shared" si="3"/>
        <v>18</v>
      </c>
      <c r="F6" s="33">
        <f t="shared" si="3"/>
        <v>0</v>
      </c>
      <c r="G6" s="33">
        <f t="shared" si="3"/>
        <v>0</v>
      </c>
      <c r="H6" s="33" t="str">
        <f t="shared" si="3"/>
        <v>群馬県　渋川市</v>
      </c>
      <c r="I6" s="33" t="str">
        <f t="shared" si="3"/>
        <v>法非適用</v>
      </c>
      <c r="J6" s="33" t="str">
        <f t="shared" si="3"/>
        <v>下水道事業</v>
      </c>
      <c r="K6" s="33" t="str">
        <f t="shared" si="3"/>
        <v>特定地域生活排水処理</v>
      </c>
      <c r="L6" s="33" t="str">
        <f t="shared" si="3"/>
        <v>K3</v>
      </c>
      <c r="M6" s="33">
        <f t="shared" si="3"/>
        <v>0</v>
      </c>
      <c r="N6" s="34" t="str">
        <f t="shared" si="3"/>
        <v>-</v>
      </c>
      <c r="O6" s="34" t="str">
        <f t="shared" si="3"/>
        <v>該当数値なし</v>
      </c>
      <c r="P6" s="34">
        <f t="shared" si="3"/>
        <v>0.6</v>
      </c>
      <c r="Q6" s="34">
        <f t="shared" si="3"/>
        <v>100</v>
      </c>
      <c r="R6" s="34">
        <f t="shared" si="3"/>
        <v>1604</v>
      </c>
      <c r="S6" s="34">
        <f t="shared" si="3"/>
        <v>79949</v>
      </c>
      <c r="T6" s="34">
        <f t="shared" si="3"/>
        <v>240.27</v>
      </c>
      <c r="U6" s="34">
        <f t="shared" si="3"/>
        <v>332.75</v>
      </c>
      <c r="V6" s="34">
        <f t="shared" si="3"/>
        <v>474</v>
      </c>
      <c r="W6" s="34">
        <f t="shared" si="3"/>
        <v>0.23</v>
      </c>
      <c r="X6" s="34">
        <f t="shared" si="3"/>
        <v>2060.87</v>
      </c>
      <c r="Y6" s="35">
        <f>IF(Y7="",NA(),Y7)</f>
        <v>100</v>
      </c>
      <c r="Z6" s="35">
        <f t="shared" ref="Z6:AH6" si="4">IF(Z7="",NA(),Z7)</f>
        <v>100</v>
      </c>
      <c r="AA6" s="35">
        <f t="shared" si="4"/>
        <v>100</v>
      </c>
      <c r="AB6" s="35">
        <f t="shared" si="4"/>
        <v>100</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430.64</v>
      </c>
      <c r="BL6" s="35">
        <f t="shared" si="7"/>
        <v>446.63</v>
      </c>
      <c r="BM6" s="35">
        <f t="shared" si="7"/>
        <v>416.91</v>
      </c>
      <c r="BN6" s="35">
        <f t="shared" si="7"/>
        <v>392.19</v>
      </c>
      <c r="BO6" s="35">
        <f t="shared" si="7"/>
        <v>413.5</v>
      </c>
      <c r="BP6" s="34" t="str">
        <f>IF(BP7="","",IF(BP7="-","【-】","【"&amp;SUBSTITUTE(TEXT(BP7,"#,##0.00"),"-","△")&amp;"】"))</f>
        <v>【346.13】</v>
      </c>
      <c r="BQ6" s="35">
        <f>IF(BQ7="",NA(),BQ7)</f>
        <v>48</v>
      </c>
      <c r="BR6" s="35">
        <f t="shared" ref="BR6:BZ6" si="8">IF(BR7="",NA(),BR7)</f>
        <v>45.33</v>
      </c>
      <c r="BS6" s="35">
        <f t="shared" si="8"/>
        <v>45.48</v>
      </c>
      <c r="BT6" s="35">
        <f t="shared" si="8"/>
        <v>37.22</v>
      </c>
      <c r="BU6" s="35">
        <f t="shared" si="8"/>
        <v>36.020000000000003</v>
      </c>
      <c r="BV6" s="35">
        <f t="shared" si="8"/>
        <v>58.78</v>
      </c>
      <c r="BW6" s="35">
        <f t="shared" si="8"/>
        <v>58.53</v>
      </c>
      <c r="BX6" s="35">
        <f t="shared" si="8"/>
        <v>57.93</v>
      </c>
      <c r="BY6" s="35">
        <f t="shared" si="8"/>
        <v>57.03</v>
      </c>
      <c r="BZ6" s="35">
        <f t="shared" si="8"/>
        <v>55.84</v>
      </c>
      <c r="CA6" s="34" t="str">
        <f>IF(CA7="","",IF(CA7="-","【-】","【"&amp;SUBSTITUTE(TEXT(CA7,"#,##0.00"),"-","△")&amp;"】"))</f>
        <v>【59.83】</v>
      </c>
      <c r="CB6" s="35">
        <f>IF(CB7="",NA(),CB7)</f>
        <v>166.66</v>
      </c>
      <c r="CC6" s="35">
        <f t="shared" ref="CC6:CK6" si="9">IF(CC7="",NA(),CC7)</f>
        <v>177.94</v>
      </c>
      <c r="CD6" s="35">
        <f t="shared" si="9"/>
        <v>179.53</v>
      </c>
      <c r="CE6" s="35">
        <f t="shared" si="9"/>
        <v>222.5</v>
      </c>
      <c r="CF6" s="35">
        <f t="shared" si="9"/>
        <v>227.29</v>
      </c>
      <c r="CG6" s="35">
        <f t="shared" si="9"/>
        <v>257.02999999999997</v>
      </c>
      <c r="CH6" s="35">
        <f t="shared" si="9"/>
        <v>266.57</v>
      </c>
      <c r="CI6" s="35">
        <f t="shared" si="9"/>
        <v>276.93</v>
      </c>
      <c r="CJ6" s="35">
        <f t="shared" si="9"/>
        <v>283.73</v>
      </c>
      <c r="CK6" s="35">
        <f t="shared" si="9"/>
        <v>287.57</v>
      </c>
      <c r="CL6" s="34" t="str">
        <f>IF(CL7="","",IF(CL7="-","【-】","【"&amp;SUBSTITUTE(TEXT(CL7,"#,##0.00"),"-","△")&amp;"】"))</f>
        <v>【268.69】</v>
      </c>
      <c r="CM6" s="35">
        <f>IF(CM7="",NA(),CM7)</f>
        <v>45.41</v>
      </c>
      <c r="CN6" s="35">
        <f t="shared" ref="CN6:CV6" si="10">IF(CN7="",NA(),CN7)</f>
        <v>42.86</v>
      </c>
      <c r="CO6" s="35">
        <f t="shared" si="10"/>
        <v>43.84</v>
      </c>
      <c r="CP6" s="35">
        <f t="shared" si="10"/>
        <v>46.31</v>
      </c>
      <c r="CQ6" s="35">
        <f t="shared" si="10"/>
        <v>40.1</v>
      </c>
      <c r="CR6" s="35">
        <f t="shared" si="10"/>
        <v>61.93</v>
      </c>
      <c r="CS6" s="35">
        <f t="shared" si="10"/>
        <v>58.06</v>
      </c>
      <c r="CT6" s="35">
        <f t="shared" si="10"/>
        <v>59.08</v>
      </c>
      <c r="CU6" s="35">
        <f t="shared" si="10"/>
        <v>58.25</v>
      </c>
      <c r="CV6" s="35">
        <f t="shared" si="10"/>
        <v>61.55</v>
      </c>
      <c r="CW6" s="34" t="str">
        <f>IF(CW7="","",IF(CW7="-","【-】","【"&amp;SUBSTITUTE(TEXT(CW7,"#,##0.00"),"-","△")&amp;"】"))</f>
        <v>【61.71】</v>
      </c>
      <c r="CX6" s="35">
        <f>IF(CX7="",NA(),CX7)</f>
        <v>97.51</v>
      </c>
      <c r="CY6" s="35">
        <f t="shared" ref="CY6:DG6" si="11">IF(CY7="",NA(),CY7)</f>
        <v>98</v>
      </c>
      <c r="CZ6" s="35">
        <f t="shared" si="11"/>
        <v>98.14</v>
      </c>
      <c r="DA6" s="35">
        <f t="shared" si="11"/>
        <v>96.57</v>
      </c>
      <c r="DB6" s="35">
        <f t="shared" si="11"/>
        <v>95.36</v>
      </c>
      <c r="DC6" s="35">
        <f t="shared" si="11"/>
        <v>77.25</v>
      </c>
      <c r="DD6" s="35">
        <f t="shared" si="11"/>
        <v>75.790000000000006</v>
      </c>
      <c r="DE6" s="35">
        <f t="shared" si="11"/>
        <v>77.12</v>
      </c>
      <c r="DF6" s="35">
        <f t="shared" si="11"/>
        <v>68.150000000000006</v>
      </c>
      <c r="DG6" s="35">
        <f t="shared" si="11"/>
        <v>67.489999999999995</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c r="A7" s="28"/>
      <c r="B7" s="37">
        <v>2016</v>
      </c>
      <c r="C7" s="37">
        <v>102083</v>
      </c>
      <c r="D7" s="37">
        <v>47</v>
      </c>
      <c r="E7" s="37">
        <v>18</v>
      </c>
      <c r="F7" s="37">
        <v>0</v>
      </c>
      <c r="G7" s="37">
        <v>0</v>
      </c>
      <c r="H7" s="37" t="s">
        <v>110</v>
      </c>
      <c r="I7" s="37" t="s">
        <v>111</v>
      </c>
      <c r="J7" s="37" t="s">
        <v>112</v>
      </c>
      <c r="K7" s="37" t="s">
        <v>113</v>
      </c>
      <c r="L7" s="37" t="s">
        <v>114</v>
      </c>
      <c r="M7" s="37"/>
      <c r="N7" s="38" t="s">
        <v>115</v>
      </c>
      <c r="O7" s="38" t="s">
        <v>116</v>
      </c>
      <c r="P7" s="38">
        <v>0.6</v>
      </c>
      <c r="Q7" s="38">
        <v>100</v>
      </c>
      <c r="R7" s="38">
        <v>1604</v>
      </c>
      <c r="S7" s="38">
        <v>79949</v>
      </c>
      <c r="T7" s="38">
        <v>240.27</v>
      </c>
      <c r="U7" s="38">
        <v>332.75</v>
      </c>
      <c r="V7" s="38">
        <v>474</v>
      </c>
      <c r="W7" s="38">
        <v>0.23</v>
      </c>
      <c r="X7" s="38">
        <v>2060.87</v>
      </c>
      <c r="Y7" s="38">
        <v>100</v>
      </c>
      <c r="Z7" s="38">
        <v>100</v>
      </c>
      <c r="AA7" s="38">
        <v>100</v>
      </c>
      <c r="AB7" s="38">
        <v>100</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430.64</v>
      </c>
      <c r="BL7" s="38">
        <v>446.63</v>
      </c>
      <c r="BM7" s="38">
        <v>416.91</v>
      </c>
      <c r="BN7" s="38">
        <v>392.19</v>
      </c>
      <c r="BO7" s="38">
        <v>413.5</v>
      </c>
      <c r="BP7" s="38">
        <v>346.13</v>
      </c>
      <c r="BQ7" s="38">
        <v>48</v>
      </c>
      <c r="BR7" s="38">
        <v>45.33</v>
      </c>
      <c r="BS7" s="38">
        <v>45.48</v>
      </c>
      <c r="BT7" s="38">
        <v>37.22</v>
      </c>
      <c r="BU7" s="38">
        <v>36.020000000000003</v>
      </c>
      <c r="BV7" s="38">
        <v>58.78</v>
      </c>
      <c r="BW7" s="38">
        <v>58.53</v>
      </c>
      <c r="BX7" s="38">
        <v>57.93</v>
      </c>
      <c r="BY7" s="38">
        <v>57.03</v>
      </c>
      <c r="BZ7" s="38">
        <v>55.84</v>
      </c>
      <c r="CA7" s="38">
        <v>59.83</v>
      </c>
      <c r="CB7" s="38">
        <v>166.66</v>
      </c>
      <c r="CC7" s="38">
        <v>177.94</v>
      </c>
      <c r="CD7" s="38">
        <v>179.53</v>
      </c>
      <c r="CE7" s="38">
        <v>222.5</v>
      </c>
      <c r="CF7" s="38">
        <v>227.29</v>
      </c>
      <c r="CG7" s="38">
        <v>257.02999999999997</v>
      </c>
      <c r="CH7" s="38">
        <v>266.57</v>
      </c>
      <c r="CI7" s="38">
        <v>276.93</v>
      </c>
      <c r="CJ7" s="38">
        <v>283.73</v>
      </c>
      <c r="CK7" s="38">
        <v>287.57</v>
      </c>
      <c r="CL7" s="38">
        <v>268.69</v>
      </c>
      <c r="CM7" s="38">
        <v>45.41</v>
      </c>
      <c r="CN7" s="38">
        <v>42.86</v>
      </c>
      <c r="CO7" s="38">
        <v>43.84</v>
      </c>
      <c r="CP7" s="38">
        <v>46.31</v>
      </c>
      <c r="CQ7" s="38">
        <v>40.1</v>
      </c>
      <c r="CR7" s="38">
        <v>61.93</v>
      </c>
      <c r="CS7" s="38">
        <v>58.06</v>
      </c>
      <c r="CT7" s="38">
        <v>59.08</v>
      </c>
      <c r="CU7" s="38">
        <v>58.25</v>
      </c>
      <c r="CV7" s="38">
        <v>61.55</v>
      </c>
      <c r="CW7" s="38">
        <v>61.71</v>
      </c>
      <c r="CX7" s="38">
        <v>97.51</v>
      </c>
      <c r="CY7" s="38">
        <v>98</v>
      </c>
      <c r="CZ7" s="38">
        <v>98.14</v>
      </c>
      <c r="DA7" s="38">
        <v>96.57</v>
      </c>
      <c r="DB7" s="38">
        <v>95.36</v>
      </c>
      <c r="DC7" s="38">
        <v>77.25</v>
      </c>
      <c r="DD7" s="38">
        <v>75.790000000000006</v>
      </c>
      <c r="DE7" s="38">
        <v>77.12</v>
      </c>
      <c r="DF7" s="38">
        <v>68.150000000000006</v>
      </c>
      <c r="DG7" s="38">
        <v>67.489999999999995</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115</v>
      </c>
      <c r="EF7" s="38" t="s">
        <v>115</v>
      </c>
      <c r="EG7" s="38" t="s">
        <v>115</v>
      </c>
      <c r="EH7" s="38" t="s">
        <v>115</v>
      </c>
      <c r="EI7" s="38" t="s">
        <v>115</v>
      </c>
      <c r="EJ7" s="38" t="s">
        <v>115</v>
      </c>
      <c r="EK7" s="38" t="s">
        <v>115</v>
      </c>
      <c r="EL7" s="38" t="s">
        <v>115</v>
      </c>
      <c r="EM7" s="38" t="s">
        <v>115</v>
      </c>
      <c r="EN7" s="38" t="s">
        <v>115</v>
      </c>
      <c r="EO7" s="38" t="s">
        <v>115</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2018-02-16T00:31:59Z</cp:lastPrinted>
  <dcterms:created xsi:type="dcterms:W3CDTF">2017-12-25T02:39:54Z</dcterms:created>
  <dcterms:modified xsi:type="dcterms:W3CDTF">2018-02-21T05:41:04Z</dcterms:modified>
  <cp:category/>
</cp:coreProperties>
</file>