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6 片品村\"/>
    </mc:Choice>
  </mc:AlternateContent>
  <bookViews>
    <workbookView xWindow="0" yWindow="0" windowWidth="24000" windowHeight="92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<sst xmlns="http://schemas.openxmlformats.org/spreadsheetml/2006/main" count="240" uniqueCount="125">
  <si>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</si>
  <si>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</si>
  <si>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</si>
  <si>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</si>
  <si>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</si>
  <si>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</si>
  <si>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</si>
  <si>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</si>
  <si>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</si>
  <si>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</si>
  <si>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</si>
  <si>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</si>
  <si>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</si>
  <si>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</si>
  <si>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</si>
  <si>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</si>
  <si>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</si>
  <si>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</si>
  <si>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</si>
  <si>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</si>
  <si>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</si>
  <si>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</si>
  <si>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</si>
  <si>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</si>
  <si>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</si>
  <si>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</si>
  <si>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</si>
  <si>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</si>
  <si>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</si>
  <si>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</si>
  <si>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</si>
  <si>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</si>
  <si>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</si>
  <si>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</si>
  <si>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</si>
  <si>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</si>
  <si>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</si>
  <si>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</si>
  <si>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</si>
  <si>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</si>
  <si>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</si>
  <si>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</si>
  <si>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</si>
  <si>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</si>
  <si>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</si>
  <si>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</si>
  <si>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</si>
  <si>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</si>
  <si>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</si>
  <si>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</si>
  <si>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</si>
  <si>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</si>
  <si>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</si>
  <si>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</si>
  <si>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</si>
  <si>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</si>
  <si>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</si>
  <si>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</si>
  <si>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</si>
  <si>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</si>
  <si>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</si>
  <si>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</si>
  <si>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</si>
  <si>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</si>
  <si>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</si>
  <si>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</si>
  <si>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</si>
  <si>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</si>
  <si>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</si>
  <si>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</si>
  <si>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</si>
  <si>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</si>
  <si>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</si>
  <si>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</si>
  <si>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</si>
  <si>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</si>
  <si>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</si>
  <si>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</si>
  <si>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</si>
  <si>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</si>
  <si>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</si>
  <si>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</si>
  <si>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</si>
  <si>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</si>
  <si>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</si>
  <si>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</si>
  <si>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</si>
  <si>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</si>
  <si>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</si>
  <si>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</si>
  <si>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</si>
  <si>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</si>
  <si>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</si>
  <si>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</si>
  <si>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</si>
  <si>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</si>
  <si>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</si>
  <si>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</si>
  <si>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</si>
  <si>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</si>
  <si>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</si>
  <si>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</si>
  <si>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</si>
  <si>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</si>
  <si>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</si>
  <si>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</si>
  <si>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</si>
  <si>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</si>
  <si>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</si>
  <si>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片品村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</si>
  <si>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</si>
  <si>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</si>
  <si>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</si>
  <si>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</si>
  <si>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</si>
  <si>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</si>
  <si>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</si>
  <si>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</si>
  <si>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</si>
  <si>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</si>
  <si>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</si>
  <si>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排水処理人口や排水処理需要の的確な把握に努め、併せて建設改良事業、維持管理等についても収支のバランスのとれた健全な経営を目指し、財源の確保と未収金残高の徴収率向上に取組みます。　　　　　　　　また、効率的な経営体制と施設運用を図り、事務事業の見直しや職員の技術水準の向上及び人材育成に努めたい。　　　　　　　　　　　　　　　　　　　排水施設は、衛生的な生活を確保する為の重要な施設です。今後、施設同様に排水管も順次老朽化を迎える事から、更新基準となる法定耐用年数や実使用年数を調査する最適整備構想を策定することによって、更新や維持補修に必要な事業費を明らかにした上で計画的に事業を進める必要がある。</t>
  </si>
  <si>
    <t>非設置</t>
    <rPh sb="0" eb="1">
      <t>ヒ</t>
    </rPh>
    <rPh sb="1" eb="3">
      <t>セッチ</t>
    </rPh>
    <phoneticPr fontId="4"/>
  </si>
  <si>
    <t xml:space="preserve">農業集落排水事業において、総収入と総費用を比較する収益的収支比率では、毎年最低限の更新投資を行っているが、地方債償還金の額は毎年度減少しない為に平成28年度の数値も減少に転じている。　　　　　　　　　　                              排水処理費用と排水収益の関係を表す経費回収率は、平均値を下回っている状況にある。排水施設の更新投資時期を迎え、機械更新等の排水処理費用が年々多くなっている。　　　　　　　　　　　　　　                       汚水処理原価で見る料金対象になる１立方メートルあたりの汚水処理費用は、維持管理のコスト等の上昇により平均値を上回っている。今後は、維持管理費の削減や接続率の向上を図っていく必要がある。　　　　　　　　　　　　　　　　　　　　排水処理能力に対する排水処理水量の割合を示す排水の施設利用率は、下水処理人口の減少により低めに推移しているが、季節によって需要変動がある。今後も効率的な汚水処理運用及び施設運用を図り、接続世帯を増やし利用率を向上させる必要がある。　排水処理区域内人口に対する排水処理人口の割合を示す水洗化率は、平均値では下回っているが年平均で３％ずつ伸びている。今後も加入促進の継続が必要である。 </t>
    <rPh sb="300" eb="302">
      <t>ウワマワ</t>
    </rPh>
    <rPh sb="502" eb="503">
      <t>リツ</t>
    </rPh>
    <phoneticPr fontId="4"/>
  </si>
  <si>
    <t>管渠改善率は、０％と過去５年間で更新実績はないが、老朽化を迎える施設、管渠の計画的な更新を進めることが重要であり、今後の課題である。</t>
    <rPh sb="0" eb="2">
      <t>カンキョ</t>
    </rPh>
    <rPh sb="2" eb="5">
      <t>カイゼンリツ</t>
    </rPh>
    <rPh sb="10" eb="12">
      <t>カコ</t>
    </rPh>
    <rPh sb="13" eb="15">
      <t>ネンカン</t>
    </rPh>
    <rPh sb="16" eb="18">
      <t>コウシン</t>
    </rPh>
    <rPh sb="18" eb="20">
      <t>ジッセキ</t>
    </rPh>
    <rPh sb="25" eb="28">
      <t>ロウキュウカ</t>
    </rPh>
    <rPh sb="29" eb="30">
      <t>ムカ</t>
    </rPh>
    <rPh sb="32" eb="34">
      <t>シセツ</t>
    </rPh>
    <rPh sb="35" eb="36">
      <t>カン</t>
    </rPh>
    <rPh sb="36" eb="37">
      <t>ミゾ</t>
    </rPh>
    <rPh sb="38" eb="41">
      <t>ケイカクテキ</t>
    </rPh>
    <rPh sb="42" eb="44">
      <t>コウシン</t>
    </rPh>
    <rPh sb="45" eb="46">
      <t>スス</t>
    </rPh>
    <rPh sb="51" eb="53">
      <t>ジュウヨウ</t>
    </rPh>
    <rPh sb="57" eb="59">
      <t>コンゴ</t>
    </rPh>
    <rPh sb="60" eb="6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</si>
</sst>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7249472"/>
        <c:axId val="13724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37249472"/>
        <c:axId val="137249864"/>
      </c:lineChart>
      <c:dateAx>
        <c:axId val="137249472"/>
        <c:scaling>
          <c:orientation val="minMax"/>
        </c:scaling>
        <c:delete val="1"/>
        <c:axPos val="b"/>
        <c:numFmt formatCode="ge" sourceLinked="1"/>
        <c:majorTickMark val="none"/>
        <c:minorTickMark val="none"/>
        <c:tickLblPos val="none"/>
        <c:crossAx val="137249864"/>
        <c:crosses val="autoZero"/>
        <c:auto val="1"/>
        <c:lblOffset val="100"/>
        <c:baseTimeUnit val="years"/>
      </c:dateAx>
      <c:valAx>
        <c:axId val="13724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26.34</c:v>
                </c:pt>
                <c:pt idx="1">
                  <c:v>25.66</c:v>
                </c:pt>
                <c:pt idx="2">
                  <c:v>25.66</c:v>
                </c:pt>
                <c:pt idx="3">
                  <c:v>24.69</c:v>
                </c:pt>
                <c:pt idx="4">
                  <c:v>25.66</c:v>
                </c:pt>
              </c:numCache>
            </c:numRef>
          </c:val>
        </c:ser>
        <c:dLbls>
          <c:showLegendKey val="0"/>
          <c:showVal val="0"/>
          <c:showCatName val="0"/>
          <c:showSerName val="0"/>
          <c:showPercent val="0"/>
          <c:showBubbleSize val="0"/>
        </c:dLbls>
        <c:gapWidth val="150"/>
        <c:axId val="234693032"/>
        <c:axId val="23473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34693032"/>
        <c:axId val="234737512"/>
      </c:lineChart>
      <c:dateAx>
        <c:axId val="234693032"/>
        <c:scaling>
          <c:orientation val="minMax"/>
        </c:scaling>
        <c:delete val="1"/>
        <c:axPos val="b"/>
        <c:numFmt formatCode="ge" sourceLinked="1"/>
        <c:majorTickMark val="none"/>
        <c:minorTickMark val="none"/>
        <c:tickLblPos val="none"/>
        <c:crossAx val="234737512"/>
        <c:crosses val="autoZero"/>
        <c:auto val="1"/>
        <c:lblOffset val="100"/>
        <c:baseTimeUnit val="years"/>
      </c:dateAx>
      <c:valAx>
        <c:axId val="23473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9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51.13</c:v>
                </c:pt>
                <c:pt idx="1">
                  <c:v>53.5</c:v>
                </c:pt>
                <c:pt idx="2">
                  <c:v>56.29</c:v>
                </c:pt>
                <c:pt idx="3">
                  <c:v>58.73</c:v>
                </c:pt>
                <c:pt idx="4">
                  <c:v>62.26</c:v>
                </c:pt>
              </c:numCache>
            </c:numRef>
          </c:val>
        </c:ser>
        <c:dLbls>
          <c:showLegendKey val="0"/>
          <c:showVal val="0"/>
          <c:showCatName val="0"/>
          <c:showSerName val="0"/>
          <c:showPercent val="0"/>
          <c:showBubbleSize val="0"/>
        </c:dLbls>
        <c:gapWidth val="150"/>
        <c:axId val="234738688"/>
        <c:axId val="23473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34738688"/>
        <c:axId val="234739080"/>
      </c:lineChart>
      <c:dateAx>
        <c:axId val="234738688"/>
        <c:scaling>
          <c:orientation val="minMax"/>
        </c:scaling>
        <c:delete val="1"/>
        <c:axPos val="b"/>
        <c:numFmt formatCode="ge" sourceLinked="1"/>
        <c:majorTickMark val="none"/>
        <c:minorTickMark val="none"/>
        <c:tickLblPos val="none"/>
        <c:crossAx val="234739080"/>
        <c:crosses val="autoZero"/>
        <c:auto val="1"/>
        <c:lblOffset val="100"/>
        <c:baseTimeUnit val="years"/>
      </c:dateAx>
      <c:valAx>
        <c:axId val="23473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7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75.83</c:v>
                </c:pt>
                <c:pt idx="1">
                  <c:v>79.23</c:v>
                </c:pt>
                <c:pt idx="2">
                  <c:v>83.49</c:v>
                </c:pt>
                <c:pt idx="3">
                  <c:v>68.41</c:v>
                </c:pt>
                <c:pt idx="4">
                  <c:v>56.91</c:v>
                </c:pt>
              </c:numCache>
            </c:numRef>
          </c:val>
        </c:ser>
        <c:dLbls>
          <c:showLegendKey val="0"/>
          <c:showVal val="0"/>
          <c:showCatName val="0"/>
          <c:showSerName val="0"/>
          <c:showPercent val="0"/>
          <c:showBubbleSize val="0"/>
        </c:dLbls>
        <c:gapWidth val="150"/>
        <c:axId val="137541240"/>
        <c:axId val="13754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541240"/>
        <c:axId val="137541632"/>
      </c:lineChart>
      <c:dateAx>
        <c:axId val="137541240"/>
        <c:scaling>
          <c:orientation val="minMax"/>
        </c:scaling>
        <c:delete val="1"/>
        <c:axPos val="b"/>
        <c:numFmt formatCode="ge" sourceLinked="1"/>
        <c:majorTickMark val="none"/>
        <c:minorTickMark val="none"/>
        <c:tickLblPos val="none"/>
        <c:crossAx val="137541632"/>
        <c:crosses val="autoZero"/>
        <c:auto val="1"/>
        <c:lblOffset val="100"/>
        <c:baseTimeUnit val="years"/>
      </c:dateAx>
      <c:valAx>
        <c:axId val="13754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54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273744"/>
        <c:axId val="138274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273744"/>
        <c:axId val="138274136"/>
      </c:lineChart>
      <c:dateAx>
        <c:axId val="138273744"/>
        <c:scaling>
          <c:orientation val="minMax"/>
        </c:scaling>
        <c:delete val="1"/>
        <c:axPos val="b"/>
        <c:numFmt formatCode="ge" sourceLinked="1"/>
        <c:majorTickMark val="none"/>
        <c:minorTickMark val="none"/>
        <c:tickLblPos val="none"/>
        <c:crossAx val="138274136"/>
        <c:crosses val="autoZero"/>
        <c:auto val="1"/>
        <c:lblOffset val="100"/>
        <c:baseTimeUnit val="years"/>
      </c:dateAx>
      <c:valAx>
        <c:axId val="13827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27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204568"/>
        <c:axId val="1362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204568"/>
        <c:axId val="136204960"/>
      </c:lineChart>
      <c:dateAx>
        <c:axId val="136204568"/>
        <c:scaling>
          <c:orientation val="minMax"/>
        </c:scaling>
        <c:delete val="1"/>
        <c:axPos val="b"/>
        <c:numFmt formatCode="ge" sourceLinked="1"/>
        <c:majorTickMark val="none"/>
        <c:minorTickMark val="none"/>
        <c:tickLblPos val="none"/>
        <c:crossAx val="136204960"/>
        <c:crosses val="autoZero"/>
        <c:auto val="1"/>
        <c:lblOffset val="100"/>
        <c:baseTimeUnit val="years"/>
      </c:dateAx>
      <c:valAx>
        <c:axId val="13620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20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059264"/>
        <c:axId val="23405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059264"/>
        <c:axId val="234059656"/>
      </c:lineChart>
      <c:dateAx>
        <c:axId val="234059264"/>
        <c:scaling>
          <c:orientation val="minMax"/>
        </c:scaling>
        <c:delete val="1"/>
        <c:axPos val="b"/>
        <c:numFmt formatCode="ge" sourceLinked="1"/>
        <c:majorTickMark val="none"/>
        <c:minorTickMark val="none"/>
        <c:tickLblPos val="none"/>
        <c:crossAx val="234059656"/>
        <c:crosses val="autoZero"/>
        <c:auto val="1"/>
        <c:lblOffset val="100"/>
        <c:baseTimeUnit val="years"/>
      </c:dateAx>
      <c:valAx>
        <c:axId val="23405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0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060832"/>
        <c:axId val="23487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060832"/>
        <c:axId val="234876840"/>
      </c:lineChart>
      <c:dateAx>
        <c:axId val="234060832"/>
        <c:scaling>
          <c:orientation val="minMax"/>
        </c:scaling>
        <c:delete val="1"/>
        <c:axPos val="b"/>
        <c:numFmt formatCode="ge" sourceLinked="1"/>
        <c:majorTickMark val="none"/>
        <c:minorTickMark val="none"/>
        <c:tickLblPos val="none"/>
        <c:crossAx val="234876840"/>
        <c:crosses val="autoZero"/>
        <c:auto val="1"/>
        <c:lblOffset val="100"/>
        <c:baseTimeUnit val="years"/>
      </c:dateAx>
      <c:valAx>
        <c:axId val="23487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0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4878016"/>
        <c:axId val="23487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34878016"/>
        <c:axId val="234878408"/>
      </c:lineChart>
      <c:dateAx>
        <c:axId val="234878016"/>
        <c:scaling>
          <c:orientation val="minMax"/>
        </c:scaling>
        <c:delete val="1"/>
        <c:axPos val="b"/>
        <c:numFmt formatCode="ge" sourceLinked="1"/>
        <c:majorTickMark val="none"/>
        <c:minorTickMark val="none"/>
        <c:tickLblPos val="none"/>
        <c:crossAx val="234878408"/>
        <c:crosses val="autoZero"/>
        <c:auto val="1"/>
        <c:lblOffset val="100"/>
        <c:baseTimeUnit val="years"/>
      </c:dateAx>
      <c:valAx>
        <c:axId val="23487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8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27.13</c:v>
                </c:pt>
                <c:pt idx="1">
                  <c:v>34.49</c:v>
                </c:pt>
                <c:pt idx="2">
                  <c:v>30.44</c:v>
                </c:pt>
                <c:pt idx="3">
                  <c:v>29.85</c:v>
                </c:pt>
                <c:pt idx="4">
                  <c:v>31.44</c:v>
                </c:pt>
              </c:numCache>
            </c:numRef>
          </c:val>
        </c:ser>
        <c:dLbls>
          <c:showLegendKey val="0"/>
          <c:showVal val="0"/>
          <c:showCatName val="0"/>
          <c:showSerName val="0"/>
          <c:showPercent val="0"/>
          <c:showBubbleSize val="0"/>
        </c:dLbls>
        <c:gapWidth val="150"/>
        <c:axId val="136206136"/>
        <c:axId val="10535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36206136"/>
        <c:axId val="105355096"/>
      </c:lineChart>
      <c:dateAx>
        <c:axId val="136206136"/>
        <c:scaling>
          <c:orientation val="minMax"/>
        </c:scaling>
        <c:delete val="1"/>
        <c:axPos val="b"/>
        <c:numFmt formatCode="ge" sourceLinked="1"/>
        <c:majorTickMark val="none"/>
        <c:minorTickMark val="none"/>
        <c:tickLblPos val="none"/>
        <c:crossAx val="105355096"/>
        <c:crosses val="autoZero"/>
        <c:auto val="1"/>
        <c:lblOffset val="100"/>
        <c:baseTimeUnit val="years"/>
      </c:dateAx>
      <c:valAx>
        <c:axId val="10535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20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366.36</c:v>
                </c:pt>
                <c:pt idx="1">
                  <c:v>288.06</c:v>
                </c:pt>
                <c:pt idx="2">
                  <c:v>320.48</c:v>
                </c:pt>
                <c:pt idx="3">
                  <c:v>343.44</c:v>
                </c:pt>
                <c:pt idx="4">
                  <c:v>333.21</c:v>
                </c:pt>
              </c:numCache>
            </c:numRef>
          </c:val>
        </c:ser>
        <c:dLbls>
          <c:showLegendKey val="0"/>
          <c:showVal val="0"/>
          <c:showCatName val="0"/>
          <c:showSerName val="0"/>
          <c:showPercent val="0"/>
          <c:showBubbleSize val="0"/>
        </c:dLbls>
        <c:gapWidth val="150"/>
        <c:axId val="234691464"/>
        <c:axId val="23469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34691464"/>
        <c:axId val="234691856"/>
      </c:lineChart>
      <c:dateAx>
        <c:axId val="234691464"/>
        <c:scaling>
          <c:orientation val="minMax"/>
        </c:scaling>
        <c:delete val="1"/>
        <c:axPos val="b"/>
        <c:numFmt formatCode="ge" sourceLinked="1"/>
        <c:majorTickMark val="none"/>
        <c:minorTickMark val="none"/>
        <c:tickLblPos val="none"/>
        <c:crossAx val="234691856"/>
        <c:crosses val="autoZero"/>
        <c:auto val="1"/>
        <c:lblOffset val="100"/>
        <c:baseTimeUnit val="years"/>
      </c:dateAx>
      <c:valAx>
        <c:axId val="23469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69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片品村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4629</v>
      </c>
      <c r="AM8" s="50"/>
      <c r="AN8" s="50"/>
      <c r="AO8" s="50"/>
      <c r="AP8" s="50"/>
      <c r="AQ8" s="50"/>
      <c r="AR8" s="50"/>
      <c r="AS8" s="50"/>
      <c r="AT8" s="45">
        <f>データ!T6</f>
        <v>391.76</v>
      </c>
      <c r="AU8" s="45"/>
      <c r="AV8" s="45"/>
      <c r="AW8" s="45"/>
      <c r="AX8" s="45"/>
      <c r="AY8" s="45"/>
      <c r="AZ8" s="45"/>
      <c r="BA8" s="45"/>
      <c r="BB8" s="45">
        <f>データ!U6</f>
        <v>11.82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15.81</v>
      </c>
      <c r="Q10" s="45"/>
      <c r="R10" s="45"/>
      <c r="S10" s="45"/>
      <c r="T10" s="45"/>
      <c r="U10" s="45"/>
      <c r="V10" s="45"/>
      <c r="W10" s="45">
        <f>データ!Q6</f>
        <v>72.569999999999993</v>
      </c>
      <c r="X10" s="45"/>
      <c r="Y10" s="45"/>
      <c r="Z10" s="45"/>
      <c r="AA10" s="45"/>
      <c r="AB10" s="45"/>
      <c r="AC10" s="45"/>
      <c r="AD10" s="50">
        <f>データ!R6</f>
        <v>1900</v>
      </c>
      <c r="AE10" s="50"/>
      <c r="AF10" s="50"/>
      <c r="AG10" s="50"/>
      <c r="AH10" s="50"/>
      <c r="AI10" s="50"/>
      <c r="AJ10" s="50"/>
      <c r="AK10" s="2"/>
      <c r="AL10" s="50">
        <f>データ!V6</f>
        <v>726</v>
      </c>
      <c r="AM10" s="50"/>
      <c r="AN10" s="50"/>
      <c r="AO10" s="50"/>
      <c r="AP10" s="50"/>
      <c r="AQ10" s="50"/>
      <c r="AR10" s="50"/>
      <c r="AS10" s="50"/>
      <c r="AT10" s="45">
        <f>データ!W6</f>
        <v>0.34</v>
      </c>
      <c r="AU10" s="45"/>
      <c r="AV10" s="45"/>
      <c r="AW10" s="45"/>
      <c r="AX10" s="45"/>
      <c r="AY10" s="45"/>
      <c r="AZ10" s="45"/>
      <c r="BA10" s="45"/>
      <c r="BB10" s="45">
        <f>データ!X6</f>
        <v>2135.29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AV1" workbookViewId="0">
      <selection activeCell="BC16" sqref="BC16"/>
    </sheetView>
  </sheetViews>
  <sheetFormatPr defaultColWidth="9"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104434</v>
      </c>
      <c r="D6" s="33">
        <f t="shared" si="3"/>
        <v>47</v>
      </c>
      <c r="E6" s="33">
        <f t="shared" si="3"/>
        <v>17</v>
      </c>
      <c r="F6" s="33">
        <f t="shared" si="3"/>
        <v>5</v>
      </c>
      <c r="G6" s="33">
        <f t="shared" si="3"/>
        <v>0</v>
      </c>
      <c r="H6" s="33" t="str">
        <f t="shared" si="3"/>
        <v>群馬県　片品村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15.81</v>
      </c>
      <c r="Q6" s="34">
        <f t="shared" si="3"/>
        <v>72.569999999999993</v>
      </c>
      <c r="R6" s="34">
        <f t="shared" si="3"/>
        <v>1900</v>
      </c>
      <c r="S6" s="34">
        <f t="shared" si="3"/>
        <v>4629</v>
      </c>
      <c r="T6" s="34">
        <f t="shared" si="3"/>
        <v>391.76</v>
      </c>
      <c r="U6" s="34">
        <f t="shared" si="3"/>
        <v>11.82</v>
      </c>
      <c r="V6" s="34">
        <f t="shared" si="3"/>
        <v>726</v>
      </c>
      <c r="W6" s="34">
        <f t="shared" si="3"/>
        <v>0.34</v>
      </c>
      <c r="X6" s="34">
        <f t="shared" si="3"/>
        <v>2135.29</v>
      </c>
      <c r="Y6" s="35">
        <f>IF(Y7="",NA(),Y7)</f>
        <v>75.83</v>
      </c>
      <c r="Z6" s="35">
        <f t="shared" ref="Z6:AH6" si="4">IF(Z7="",NA(),Z7)</f>
        <v>79.23</v>
      </c>
      <c r="AA6" s="35">
        <f t="shared" si="4"/>
        <v>83.49</v>
      </c>
      <c r="AB6" s="35">
        <f t="shared" si="4"/>
        <v>68.41</v>
      </c>
      <c r="AC6" s="35">
        <f t="shared" si="4"/>
        <v>56.91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27.13</v>
      </c>
      <c r="BR6" s="35">
        <f t="shared" ref="BR6:BZ6" si="8">IF(BR7="",NA(),BR7)</f>
        <v>34.49</v>
      </c>
      <c r="BS6" s="35">
        <f t="shared" si="8"/>
        <v>30.44</v>
      </c>
      <c r="BT6" s="35">
        <f t="shared" si="8"/>
        <v>29.85</v>
      </c>
      <c r="BU6" s="35">
        <f t="shared" si="8"/>
        <v>31.44</v>
      </c>
      <c r="BV6" s="35">
        <f t="shared" si="8"/>
        <v>51.03</v>
      </c>
      <c r="BW6" s="35">
        <f t="shared" si="8"/>
        <v>50.9</v>
      </c>
      <c r="BX6" s="35">
        <f t="shared" si="8"/>
        <v>50.82</v>
      </c>
      <c r="BY6" s="35">
        <f t="shared" si="8"/>
        <v>52.19</v>
      </c>
      <c r="BZ6" s="35">
        <f t="shared" si="8"/>
        <v>55.32</v>
      </c>
      <c r="CA6" s="34" t="str">
        <f>IF(CA7="","",IF(CA7="-","【-】","【"&amp;SUBSTITUTE(TEXT(CA7,"#,##0.00"),"-","△")&amp;"】"))</f>
        <v>【55.73】</v>
      </c>
      <c r="CB6" s="35">
        <f>IF(CB7="",NA(),CB7)</f>
        <v>366.36</v>
      </c>
      <c r="CC6" s="35">
        <f t="shared" ref="CC6:CK6" si="9">IF(CC7="",NA(),CC7)</f>
        <v>288.06</v>
      </c>
      <c r="CD6" s="35">
        <f t="shared" si="9"/>
        <v>320.48</v>
      </c>
      <c r="CE6" s="35">
        <f t="shared" si="9"/>
        <v>343.44</v>
      </c>
      <c r="CF6" s="35">
        <f t="shared" si="9"/>
        <v>333.21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26.34</v>
      </c>
      <c r="CN6" s="35">
        <f t="shared" ref="CN6:CV6" si="10">IF(CN7="",NA(),CN7)</f>
        <v>25.66</v>
      </c>
      <c r="CO6" s="35">
        <f t="shared" si="10"/>
        <v>25.66</v>
      </c>
      <c r="CP6" s="35">
        <f t="shared" si="10"/>
        <v>24.69</v>
      </c>
      <c r="CQ6" s="35">
        <f t="shared" si="10"/>
        <v>25.66</v>
      </c>
      <c r="CR6" s="35">
        <f t="shared" si="10"/>
        <v>54.74</v>
      </c>
      <c r="CS6" s="35">
        <f t="shared" si="10"/>
        <v>53.78</v>
      </c>
      <c r="CT6" s="35">
        <f t="shared" si="10"/>
        <v>53.24</v>
      </c>
      <c r="CU6" s="35">
        <f t="shared" si="10"/>
        <v>52.31</v>
      </c>
      <c r="CV6" s="35">
        <f t="shared" si="10"/>
        <v>60.65</v>
      </c>
      <c r="CW6" s="34" t="str">
        <f>IF(CW7="","",IF(CW7="-","【-】","【"&amp;SUBSTITUTE(TEXT(CW7,"#,##0.00"),"-","△")&amp;"】"))</f>
        <v>【59.15】</v>
      </c>
      <c r="CX6" s="35">
        <f>IF(CX7="",NA(),CX7)</f>
        <v>51.13</v>
      </c>
      <c r="CY6" s="35">
        <f t="shared" ref="CY6:DG6" si="11">IF(CY7="",NA(),CY7)</f>
        <v>53.5</v>
      </c>
      <c r="CZ6" s="35">
        <f t="shared" si="11"/>
        <v>56.29</v>
      </c>
      <c r="DA6" s="35">
        <f t="shared" si="11"/>
        <v>58.73</v>
      </c>
      <c r="DB6" s="35">
        <f t="shared" si="11"/>
        <v>62.26</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104434</v>
      </c>
      <c r="D7" s="37">
        <v>47</v>
      </c>
      <c r="E7" s="37">
        <v>17</v>
      </c>
      <c r="F7" s="37">
        <v>5</v>
      </c>
      <c r="G7" s="37">
        <v>0</v>
      </c>
      <c r="H7" s="37" t="s">
        <v>109</v>
      </c>
      <c r="I7" s="37" t="s">
        <v>110</v>
      </c>
      <c r="J7" s="37" t="s">
        <v>111</v>
      </c>
      <c r="K7" s="37" t="s">
        <v>112</v>
      </c>
      <c r="L7" s="37" t="s">
        <v>113</v>
      </c>
      <c r="M7" s="37"/>
      <c r="N7" s="38" t="s">
        <v>114</v>
      </c>
      <c r="O7" s="38" t="s">
        <v>115</v>
      </c>
      <c r="P7" s="38">
        <v>15.81</v>
      </c>
      <c r="Q7" s="38">
        <v>72.569999999999993</v>
      </c>
      <c r="R7" s="38">
        <v>1900</v>
      </c>
      <c r="S7" s="38">
        <v>4629</v>
      </c>
      <c r="T7" s="38">
        <v>391.76</v>
      </c>
      <c r="U7" s="38">
        <v>11.82</v>
      </c>
      <c r="V7" s="38">
        <v>726</v>
      </c>
      <c r="W7" s="38">
        <v>0.34</v>
      </c>
      <c r="X7" s="38">
        <v>2135.29</v>
      </c>
      <c r="Y7" s="38">
        <v>75.83</v>
      </c>
      <c r="Z7" s="38">
        <v>79.23</v>
      </c>
      <c r="AA7" s="38">
        <v>83.49</v>
      </c>
      <c r="AB7" s="38">
        <v>68.41</v>
      </c>
      <c r="AC7" s="38">
        <v>56.91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27.13</v>
      </c>
      <c r="BR7" s="38">
        <v>34.49</v>
      </c>
      <c r="BS7" s="38">
        <v>30.44</v>
      </c>
      <c r="BT7" s="38">
        <v>29.85</v>
      </c>
      <c r="BU7" s="38">
        <v>31.44</v>
      </c>
      <c r="BV7" s="38">
        <v>51.03</v>
      </c>
      <c r="BW7" s="38">
        <v>50.9</v>
      </c>
      <c r="BX7" s="38">
        <v>50.82</v>
      </c>
      <c r="BY7" s="38">
        <v>52.19</v>
      </c>
      <c r="BZ7" s="38">
        <v>55.32</v>
      </c>
      <c r="CA7" s="38">
        <v>55.73</v>
      </c>
      <c r="CB7" s="38">
        <v>366.36</v>
      </c>
      <c r="CC7" s="38">
        <v>288.06</v>
      </c>
      <c r="CD7" s="38">
        <v>320.48</v>
      </c>
      <c r="CE7" s="38">
        <v>343.44</v>
      </c>
      <c r="CF7" s="38">
        <v>333.21</v>
      </c>
      <c r="CG7" s="38">
        <v>289.60000000000002</v>
      </c>
      <c r="CH7" s="38">
        <v>293.27</v>
      </c>
      <c r="CI7" s="38">
        <v>300.52</v>
      </c>
      <c r="CJ7" s="38">
        <v>296.14</v>
      </c>
      <c r="CK7" s="38">
        <v>283.17</v>
      </c>
      <c r="CL7" s="38">
        <v>276.77999999999997</v>
      </c>
      <c r="CM7" s="38">
        <v>26.34</v>
      </c>
      <c r="CN7" s="38">
        <v>25.66</v>
      </c>
      <c r="CO7" s="38">
        <v>25.66</v>
      </c>
      <c r="CP7" s="38">
        <v>24.69</v>
      </c>
      <c r="CQ7" s="38">
        <v>25.66</v>
      </c>
      <c r="CR7" s="38">
        <v>54.74</v>
      </c>
      <c r="CS7" s="38">
        <v>53.78</v>
      </c>
      <c r="CT7" s="38">
        <v>53.24</v>
      </c>
      <c r="CU7" s="38">
        <v>52.31</v>
      </c>
      <c r="CV7" s="38">
        <v>60.65</v>
      </c>
      <c r="CW7" s="38">
        <v>59.15</v>
      </c>
      <c r="CX7" s="38">
        <v>51.13</v>
      </c>
      <c r="CY7" s="38">
        <v>53.5</v>
      </c>
      <c r="CZ7" s="38">
        <v>56.29</v>
      </c>
      <c r="DA7" s="38">
        <v>58.73</v>
      </c>
      <c r="DB7" s="38">
        <v>62.26</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2018-02-23T05:27:40Z</cp:lastPrinted>
  <dcterms:created xsi:type="dcterms:W3CDTF">2017-12-25T02:27:08Z</dcterms:created>
  <dcterms:modified xsi:type="dcterms:W3CDTF">2018-02-23T06:06:08Z</dcterms:modified>
  <cp:category/>
</cp:coreProperties>
</file>