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<sst xmlns="http://schemas.openxmlformats.org/spreadsheetml/2006/main" count="239" uniqueCount="125">
  <si>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</si>
  <si>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</si>
  <si>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</si>
  <si>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</si>
  <si>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</si>
  <si>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</si>
  <si>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</si>
  <si>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</si>
  <si>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</si>
  <si>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</si>
  <si>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</si>
  <si>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</si>
  <si>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</si>
  <si>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</si>
  <si>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</si>
  <si>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</si>
  <si>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</si>
  <si>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</si>
  <si>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</si>
  <si>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</si>
  <si>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</si>
  <si>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</si>
  <si>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</si>
  <si>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</si>
  <si>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</si>
  <si>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</si>
  <si>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</si>
  <si>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</si>
  <si>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</si>
  <si>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</si>
  <si>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</si>
  <si>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</si>
  <si>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</si>
  <si>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</si>
  <si>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</si>
  <si>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</si>
  <si>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</si>
  <si>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</si>
  <si>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</si>
  <si>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</si>
  <si>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</si>
  <si>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</si>
  <si>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</si>
  <si>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</si>
  <si>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</si>
  <si>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</si>
  <si>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</si>
  <si>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</si>
  <si>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</si>
  <si>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</si>
  <si>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</si>
  <si>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</si>
  <si>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</si>
  <si>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</si>
  <si>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</si>
  <si>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</si>
  <si>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</si>
  <si>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</si>
  <si>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</si>
  <si>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</si>
  <si>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</si>
  <si>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</si>
  <si>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</si>
  <si>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</si>
  <si>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</si>
  <si>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</si>
  <si>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</si>
  <si>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</si>
  <si>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</si>
  <si>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</si>
  <si>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</si>
  <si>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</si>
  <si>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</si>
  <si>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</si>
  <si>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</si>
  <si>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</si>
  <si>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</si>
  <si>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</si>
  <si>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</si>
  <si>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</si>
  <si>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</si>
  <si>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</si>
  <si>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</si>
  <si>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</si>
  <si>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</si>
  <si>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</si>
  <si>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</si>
  <si>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</si>
  <si>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</si>
  <si>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</si>
  <si>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</si>
  <si>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</si>
  <si>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</si>
  <si>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</si>
  <si>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</si>
  <si>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</si>
  <si>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</si>
  <si>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</si>
  <si>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</si>
  <si>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</si>
  <si>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</si>
  <si>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</si>
  <si>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</si>
  <si>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</si>
  <si>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</si>
  <si>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</si>
  <si>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</si>
  <si>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</si>
  <si>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</si>
  <si>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</si>
  <si>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長野原町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</si>
  <si>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</si>
  <si>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</si>
  <si>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</si>
  <si>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</si>
  <si>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</si>
  <si>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</si>
  <si>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</si>
  <si>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</si>
  <si>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</si>
  <si>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</si>
  <si>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</si>
  <si>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94.88%と100%を下回りました。これについては料金収入は増加しておりますが、一般会計繰入金が減少したため昨年度より収入が減少となり、動力費、光熱水費なとは減少したものの修繕費が増加したため昨年度より支出が増加したことが原因と考えられます。
④企業債についてはありません。
⑤経費回収率については35.86%となっており一般会計繰入金で補填し事業を実施している状況です。
⑥汚水処理原価については類似団体平均より高い数値であり⑦施設利用率、⑧水洗化率が類似団体より低い数値であるが、これについては加入率は低いことが原因と考えられます。</t>
    <rPh sb="1" eb="4">
      <t>シュウエキテキ</t>
    </rPh>
    <rPh sb="4" eb="6">
      <t>シュウシ</t>
    </rPh>
    <rPh sb="6" eb="8">
      <t>ヒリツ</t>
    </rPh>
    <rPh sb="21" eb="23">
      <t>シタマワ</t>
    </rPh>
    <rPh sb="35" eb="37">
      <t>リョウキン</t>
    </rPh>
    <rPh sb="37" eb="39">
      <t>シュウニュウ</t>
    </rPh>
    <rPh sb="40" eb="42">
      <t>ゾウカ</t>
    </rPh>
    <rPh sb="50" eb="52">
      <t>イッパン</t>
    </rPh>
    <rPh sb="52" eb="54">
      <t>カイケイ</t>
    </rPh>
    <rPh sb="54" eb="57">
      <t>クリイレキン</t>
    </rPh>
    <rPh sb="58" eb="60">
      <t>ゲンショウ</t>
    </rPh>
    <rPh sb="64" eb="67">
      <t>サクネンド</t>
    </rPh>
    <rPh sb="69" eb="71">
      <t>シュウニュウ</t>
    </rPh>
    <rPh sb="72" eb="74">
      <t>ゲンショウ</t>
    </rPh>
    <rPh sb="78" eb="81">
      <t>ドウリョクヒ</t>
    </rPh>
    <rPh sb="82" eb="84">
      <t>コウネツ</t>
    </rPh>
    <rPh sb="149" eb="151">
      <t>ケイヒ</t>
    </rPh>
    <rPh sb="151" eb="154">
      <t>カイシュウリツ</t>
    </rPh>
    <rPh sb="171" eb="173">
      <t>イッパン</t>
    </rPh>
    <rPh sb="173" eb="175">
      <t>カイケイ</t>
    </rPh>
    <rPh sb="175" eb="178">
      <t>クリイレキン</t>
    </rPh>
    <rPh sb="179" eb="181">
      <t>ホテン</t>
    </rPh>
    <rPh sb="182" eb="184">
      <t>ジギョウ</t>
    </rPh>
    <rPh sb="185" eb="187">
      <t>ジッシ</t>
    </rPh>
    <rPh sb="191" eb="193">
      <t>ジョウキョウ</t>
    </rPh>
    <rPh sb="198" eb="200">
      <t>オスイ</t>
    </rPh>
    <rPh sb="200" eb="202">
      <t>ショリ</t>
    </rPh>
    <rPh sb="202" eb="204">
      <t>ゲンカ</t>
    </rPh>
    <rPh sb="209" eb="211">
      <t>ルイジ</t>
    </rPh>
    <rPh sb="211" eb="213">
      <t>ダンタイ</t>
    </rPh>
    <rPh sb="213" eb="215">
      <t>ヘイキン</t>
    </rPh>
    <rPh sb="217" eb="218">
      <t>タカ</t>
    </rPh>
    <rPh sb="219" eb="221">
      <t>スウチ</t>
    </rPh>
    <rPh sb="225" eb="227">
      <t>シセツ</t>
    </rPh>
    <rPh sb="227" eb="230">
      <t>リヨウリツ</t>
    </rPh>
    <rPh sb="232" eb="235">
      <t>スイセンカ</t>
    </rPh>
    <rPh sb="235" eb="236">
      <t>リツ</t>
    </rPh>
    <rPh sb="237" eb="239">
      <t>ルイジ</t>
    </rPh>
    <rPh sb="239" eb="241">
      <t>ダンタイ</t>
    </rPh>
    <rPh sb="243" eb="244">
      <t>ヒク</t>
    </rPh>
    <rPh sb="245" eb="247">
      <t>スウチ</t>
    </rPh>
    <rPh sb="259" eb="261">
      <t>カニュウ</t>
    </rPh>
    <rPh sb="261" eb="262">
      <t>リツ</t>
    </rPh>
    <rPh sb="263" eb="264">
      <t>ヒク</t>
    </rPh>
    <rPh sb="268" eb="270">
      <t>ゲンイン</t>
    </rPh>
    <rPh sb="271" eb="272">
      <t>カンガ</t>
    </rPh>
    <phoneticPr fontId="4"/>
  </si>
  <si>
    <t>最も古い施設が平成12年に供用開始しているため、管渠は比較的新しい設備になります。マンホールポンプ・処理施設などは部品交換などの軽微な修繕が発生しています。</t>
    <rPh sb="0" eb="1">
      <t>モット</t>
    </rPh>
    <rPh sb="2" eb="3">
      <t>フル</t>
    </rPh>
    <rPh sb="4" eb="6">
      <t>シセツ</t>
    </rPh>
    <rPh sb="7" eb="9">
      <t>ヘイセイ</t>
    </rPh>
    <rPh sb="11" eb="12">
      <t>ネン</t>
    </rPh>
    <rPh sb="13" eb="15">
      <t>キョウヨウ</t>
    </rPh>
    <rPh sb="15" eb="17">
      <t>カイシ</t>
    </rPh>
    <rPh sb="24" eb="26">
      <t>カンキョ</t>
    </rPh>
    <rPh sb="27" eb="30">
      <t>ヒカクテキ</t>
    </rPh>
    <rPh sb="30" eb="31">
      <t>アタラ</t>
    </rPh>
    <rPh sb="33" eb="35">
      <t>セツビ</t>
    </rPh>
    <rPh sb="50" eb="52">
      <t>ショリ</t>
    </rPh>
    <rPh sb="52" eb="54">
      <t>シセツ</t>
    </rPh>
    <rPh sb="57" eb="59">
      <t>ブヒン</t>
    </rPh>
    <rPh sb="59" eb="61">
      <t>コウカン</t>
    </rPh>
    <rPh sb="64" eb="66">
      <t>ケイビ</t>
    </rPh>
    <rPh sb="67" eb="69">
      <t>シュウゼン</t>
    </rPh>
    <rPh sb="70" eb="72">
      <t>ハッセイ</t>
    </rPh>
    <phoneticPr fontId="4"/>
  </si>
  <si>
    <t>経費回収率、施設利用率、水洗化率が低い事から加入推進を行い加入件数、料金収入を増加させることが必要だと考えます。</t>
    <rPh sb="0" eb="2">
      <t>ケイヒ</t>
    </rPh>
    <rPh sb="2" eb="5">
      <t>カイシュウリツ</t>
    </rPh>
    <rPh sb="6" eb="8">
      <t>シセツ</t>
    </rPh>
    <rPh sb="8" eb="11">
      <t>リヨウリツ</t>
    </rPh>
    <rPh sb="12" eb="15">
      <t>スイセンカ</t>
    </rPh>
    <rPh sb="15" eb="16">
      <t>リツ</t>
    </rPh>
    <rPh sb="17" eb="18">
      <t>ヒク</t>
    </rPh>
    <rPh sb="19" eb="20">
      <t>コト</t>
    </rPh>
    <rPh sb="22" eb="24">
      <t>カニュウ</t>
    </rPh>
    <rPh sb="24" eb="26">
      <t>スイシン</t>
    </rPh>
    <rPh sb="27" eb="28">
      <t>オコナ</t>
    </rPh>
    <rPh sb="29" eb="31">
      <t>カニュウ</t>
    </rPh>
    <rPh sb="31" eb="33">
      <t>ケンスウ</t>
    </rPh>
    <rPh sb="34" eb="36">
      <t>リョウキン</t>
    </rPh>
    <rPh sb="36" eb="38">
      <t>シュウニュウ</t>
    </rPh>
    <rPh sb="39" eb="41">
      <t>ゾウカ</t>
    </rPh>
    <rPh sb="47" eb="49">
      <t>ヒツヨウ</t>
    </rPh>
    <rPh sb="51" eb="5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</si>
</sst>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92256"/>
        <c:axId val="2899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0.01</c:v>
                </c:pt>
                <c:pt idx="4">
                  <c:v>2.0499999999999998</c:v>
                </c:pt>
              </c:numCache>
            </c:numRef>
          </c:val>
          <c:smooth val="0"/>
        </c:ser>
        <c:dLbls>
          <c:showLegendKey val="0"/>
          <c:showVal val="0"/>
          <c:showCatName val="0"/>
          <c:showSerName val="0"/>
          <c:showPercent val="0"/>
          <c:showBubbleSize val="0"/>
        </c:dLbls>
        <c:marker val="1"/>
        <c:smooth val="0"/>
        <c:axId val="28992256"/>
        <c:axId val="28994176"/>
      </c:lineChart>
      <c:dateAx>
        <c:axId val="28992256"/>
        <c:scaling>
          <c:orientation val="minMax"/>
        </c:scaling>
        <c:delete val="1"/>
        <c:axPos val="b"/>
        <c:numFmt formatCode="ge" sourceLinked="1"/>
        <c:majorTickMark val="none"/>
        <c:minorTickMark val="none"/>
        <c:tickLblPos val="none"/>
        <c:crossAx val="28994176"/>
        <c:crosses val="autoZero"/>
        <c:auto val="1"/>
        <c:lblOffset val="100"/>
        <c:baseTimeUnit val="years"/>
      </c:dateAx>
      <c:valAx>
        <c:axId val="289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20.32</c:v>
                </c:pt>
                <c:pt idx="1">
                  <c:v>21.43</c:v>
                </c:pt>
                <c:pt idx="2">
                  <c:v>23.83</c:v>
                </c:pt>
                <c:pt idx="3">
                  <c:v>25.88</c:v>
                </c:pt>
                <c:pt idx="4">
                  <c:v>26.39</c:v>
                </c:pt>
              </c:numCache>
            </c:numRef>
          </c:val>
        </c:ser>
        <c:dLbls>
          <c:showLegendKey val="0"/>
          <c:showVal val="0"/>
          <c:showCatName val="0"/>
          <c:showSerName val="0"/>
          <c:showPercent val="0"/>
          <c:showBubbleSize val="0"/>
        </c:dLbls>
        <c:gapWidth val="150"/>
        <c:axId val="28836224"/>
        <c:axId val="288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52.31</c:v>
                </c:pt>
                <c:pt idx="4">
                  <c:v>60.65</c:v>
                </c:pt>
              </c:numCache>
            </c:numRef>
          </c:val>
          <c:smooth val="0"/>
        </c:ser>
        <c:dLbls>
          <c:showLegendKey val="0"/>
          <c:showVal val="0"/>
          <c:showCatName val="0"/>
          <c:showSerName val="0"/>
          <c:showPercent val="0"/>
          <c:showBubbleSize val="0"/>
        </c:dLbls>
        <c:marker val="1"/>
        <c:smooth val="0"/>
        <c:axId val="28836224"/>
        <c:axId val="28838144"/>
      </c:lineChart>
      <c:dateAx>
        <c:axId val="28836224"/>
        <c:scaling>
          <c:orientation val="minMax"/>
        </c:scaling>
        <c:delete val="1"/>
        <c:axPos val="b"/>
        <c:numFmt formatCode="ge" sourceLinked="1"/>
        <c:majorTickMark val="none"/>
        <c:minorTickMark val="none"/>
        <c:tickLblPos val="none"/>
        <c:crossAx val="28838144"/>
        <c:crosses val="autoZero"/>
        <c:auto val="1"/>
        <c:lblOffset val="100"/>
        <c:baseTimeUnit val="years"/>
      </c:dateAx>
      <c:valAx>
        <c:axId val="288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3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44.99</c:v>
                </c:pt>
                <c:pt idx="1">
                  <c:v>36.03</c:v>
                </c:pt>
                <c:pt idx="2">
                  <c:v>39.85</c:v>
                </c:pt>
                <c:pt idx="3">
                  <c:v>43.66</c:v>
                </c:pt>
                <c:pt idx="4">
                  <c:v>46.27</c:v>
                </c:pt>
              </c:numCache>
            </c:numRef>
          </c:val>
        </c:ser>
        <c:dLbls>
          <c:showLegendKey val="0"/>
          <c:showVal val="0"/>
          <c:showCatName val="0"/>
          <c:showSerName val="0"/>
          <c:showPercent val="0"/>
          <c:showBubbleSize val="0"/>
        </c:dLbls>
        <c:gapWidth val="150"/>
        <c:axId val="28864512"/>
        <c:axId val="288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84.32</c:v>
                </c:pt>
                <c:pt idx="4">
                  <c:v>84.58</c:v>
                </c:pt>
              </c:numCache>
            </c:numRef>
          </c:val>
          <c:smooth val="0"/>
        </c:ser>
        <c:dLbls>
          <c:showLegendKey val="0"/>
          <c:showVal val="0"/>
          <c:showCatName val="0"/>
          <c:showSerName val="0"/>
          <c:showPercent val="0"/>
          <c:showBubbleSize val="0"/>
        </c:dLbls>
        <c:marker val="1"/>
        <c:smooth val="0"/>
        <c:axId val="28864512"/>
        <c:axId val="28866432"/>
      </c:lineChart>
      <c:dateAx>
        <c:axId val="28864512"/>
        <c:scaling>
          <c:orientation val="minMax"/>
        </c:scaling>
        <c:delete val="1"/>
        <c:axPos val="b"/>
        <c:numFmt formatCode="ge" sourceLinked="1"/>
        <c:majorTickMark val="none"/>
        <c:minorTickMark val="none"/>
        <c:tickLblPos val="none"/>
        <c:crossAx val="28866432"/>
        <c:crosses val="autoZero"/>
        <c:auto val="1"/>
        <c:lblOffset val="100"/>
        <c:baseTimeUnit val="years"/>
      </c:dateAx>
      <c:valAx>
        <c:axId val="288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85.77</c:v>
                </c:pt>
                <c:pt idx="2">
                  <c:v>97.47</c:v>
                </c:pt>
                <c:pt idx="3">
                  <c:v>105.58</c:v>
                </c:pt>
                <c:pt idx="4">
                  <c:v>94.88</c:v>
                </c:pt>
              </c:numCache>
            </c:numRef>
          </c:val>
        </c:ser>
        <c:dLbls>
          <c:showLegendKey val="0"/>
          <c:showVal val="0"/>
          <c:showCatName val="0"/>
          <c:showSerName val="0"/>
          <c:showPercent val="0"/>
          <c:showBubbleSize val="0"/>
        </c:dLbls>
        <c:gapWidth val="150"/>
        <c:axId val="34054528"/>
        <c:axId val="3405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054528"/>
        <c:axId val="34057216"/>
      </c:lineChart>
      <c:dateAx>
        <c:axId val="34054528"/>
        <c:scaling>
          <c:orientation val="minMax"/>
        </c:scaling>
        <c:delete val="1"/>
        <c:axPos val="b"/>
        <c:numFmt formatCode="ge" sourceLinked="1"/>
        <c:majorTickMark val="none"/>
        <c:minorTickMark val="none"/>
        <c:tickLblPos val="none"/>
        <c:crossAx val="34057216"/>
        <c:crosses val="autoZero"/>
        <c:auto val="1"/>
        <c:lblOffset val="100"/>
        <c:baseTimeUnit val="years"/>
      </c:dateAx>
      <c:valAx>
        <c:axId val="340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815744"/>
        <c:axId val="5081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815744"/>
        <c:axId val="50817664"/>
      </c:lineChart>
      <c:dateAx>
        <c:axId val="50815744"/>
        <c:scaling>
          <c:orientation val="minMax"/>
        </c:scaling>
        <c:delete val="1"/>
        <c:axPos val="b"/>
        <c:numFmt formatCode="ge" sourceLinked="1"/>
        <c:majorTickMark val="none"/>
        <c:minorTickMark val="none"/>
        <c:tickLblPos val="none"/>
        <c:crossAx val="50817664"/>
        <c:crosses val="autoZero"/>
        <c:auto val="1"/>
        <c:lblOffset val="100"/>
        <c:baseTimeUnit val="years"/>
      </c:dateAx>
      <c:valAx>
        <c:axId val="5081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608000"/>
        <c:axId val="1126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608000"/>
        <c:axId val="112609920"/>
      </c:lineChart>
      <c:dateAx>
        <c:axId val="112608000"/>
        <c:scaling>
          <c:orientation val="minMax"/>
        </c:scaling>
        <c:delete val="1"/>
        <c:axPos val="b"/>
        <c:numFmt formatCode="ge" sourceLinked="1"/>
        <c:majorTickMark val="none"/>
        <c:minorTickMark val="none"/>
        <c:tickLblPos val="none"/>
        <c:crossAx val="112609920"/>
        <c:crosses val="autoZero"/>
        <c:auto val="1"/>
        <c:lblOffset val="100"/>
        <c:baseTimeUnit val="years"/>
      </c:dateAx>
      <c:valAx>
        <c:axId val="1126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11168"/>
        <c:axId val="287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11168"/>
        <c:axId val="28733824"/>
      </c:lineChart>
      <c:dateAx>
        <c:axId val="28711168"/>
        <c:scaling>
          <c:orientation val="minMax"/>
        </c:scaling>
        <c:delete val="1"/>
        <c:axPos val="b"/>
        <c:numFmt formatCode="ge" sourceLinked="1"/>
        <c:majorTickMark val="none"/>
        <c:minorTickMark val="none"/>
        <c:tickLblPos val="none"/>
        <c:crossAx val="28733824"/>
        <c:crosses val="autoZero"/>
        <c:auto val="1"/>
        <c:lblOffset val="100"/>
        <c:baseTimeUnit val="years"/>
      </c:dateAx>
      <c:valAx>
        <c:axId val="287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64416"/>
        <c:axId val="287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64416"/>
        <c:axId val="28766592"/>
      </c:lineChart>
      <c:dateAx>
        <c:axId val="28764416"/>
        <c:scaling>
          <c:orientation val="minMax"/>
        </c:scaling>
        <c:delete val="1"/>
        <c:axPos val="b"/>
        <c:numFmt formatCode="ge" sourceLinked="1"/>
        <c:majorTickMark val="none"/>
        <c:minorTickMark val="none"/>
        <c:tickLblPos val="none"/>
        <c:crossAx val="28766592"/>
        <c:crosses val="autoZero"/>
        <c:auto val="1"/>
        <c:lblOffset val="100"/>
        <c:baseTimeUnit val="years"/>
      </c:dateAx>
      <c:valAx>
        <c:axId val="287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776320"/>
        <c:axId val="287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1081.8</c:v>
                </c:pt>
                <c:pt idx="4">
                  <c:v>974.93</c:v>
                </c:pt>
              </c:numCache>
            </c:numRef>
          </c:val>
          <c:smooth val="0"/>
        </c:ser>
        <c:dLbls>
          <c:showLegendKey val="0"/>
          <c:showVal val="0"/>
          <c:showCatName val="0"/>
          <c:showSerName val="0"/>
          <c:showPercent val="0"/>
          <c:showBubbleSize val="0"/>
        </c:dLbls>
        <c:marker val="1"/>
        <c:smooth val="0"/>
        <c:axId val="28776320"/>
        <c:axId val="28790784"/>
      </c:lineChart>
      <c:dateAx>
        <c:axId val="28776320"/>
        <c:scaling>
          <c:orientation val="minMax"/>
        </c:scaling>
        <c:delete val="1"/>
        <c:axPos val="b"/>
        <c:numFmt formatCode="ge" sourceLinked="1"/>
        <c:majorTickMark val="none"/>
        <c:minorTickMark val="none"/>
        <c:tickLblPos val="none"/>
        <c:crossAx val="28790784"/>
        <c:crosses val="autoZero"/>
        <c:auto val="1"/>
        <c:lblOffset val="100"/>
        <c:baseTimeUnit val="years"/>
      </c:dateAx>
      <c:valAx>
        <c:axId val="287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20.32</c:v>
                </c:pt>
                <c:pt idx="1">
                  <c:v>28.64</c:v>
                </c:pt>
                <c:pt idx="2">
                  <c:v>28.9</c:v>
                </c:pt>
                <c:pt idx="3">
                  <c:v>34.51</c:v>
                </c:pt>
                <c:pt idx="4">
                  <c:v>35.86</c:v>
                </c:pt>
              </c:numCache>
            </c:numRef>
          </c:val>
        </c:ser>
        <c:dLbls>
          <c:showLegendKey val="0"/>
          <c:showVal val="0"/>
          <c:showCatName val="0"/>
          <c:showSerName val="0"/>
          <c:showPercent val="0"/>
          <c:showBubbleSize val="0"/>
        </c:dLbls>
        <c:gapWidth val="150"/>
        <c:axId val="28804224"/>
        <c:axId val="288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52.19</c:v>
                </c:pt>
                <c:pt idx="4">
                  <c:v>55.32</c:v>
                </c:pt>
              </c:numCache>
            </c:numRef>
          </c:val>
          <c:smooth val="0"/>
        </c:ser>
        <c:dLbls>
          <c:showLegendKey val="0"/>
          <c:showVal val="0"/>
          <c:showCatName val="0"/>
          <c:showSerName val="0"/>
          <c:showPercent val="0"/>
          <c:showBubbleSize val="0"/>
        </c:dLbls>
        <c:marker val="1"/>
        <c:smooth val="0"/>
        <c:axId val="28804224"/>
        <c:axId val="28806144"/>
      </c:lineChart>
      <c:dateAx>
        <c:axId val="28804224"/>
        <c:scaling>
          <c:orientation val="minMax"/>
        </c:scaling>
        <c:delete val="1"/>
        <c:axPos val="b"/>
        <c:numFmt formatCode="ge" sourceLinked="1"/>
        <c:majorTickMark val="none"/>
        <c:minorTickMark val="none"/>
        <c:tickLblPos val="none"/>
        <c:crossAx val="28806144"/>
        <c:crosses val="autoZero"/>
        <c:auto val="1"/>
        <c:lblOffset val="100"/>
        <c:baseTimeUnit val="years"/>
      </c:dateAx>
      <c:valAx>
        <c:axId val="288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604.02</c:v>
                </c:pt>
                <c:pt idx="1">
                  <c:v>425.4</c:v>
                </c:pt>
                <c:pt idx="2">
                  <c:v>395.79</c:v>
                </c:pt>
                <c:pt idx="3">
                  <c:v>360.93</c:v>
                </c:pt>
                <c:pt idx="4">
                  <c:v>357.4</c:v>
                </c:pt>
              </c:numCache>
            </c:numRef>
          </c:val>
        </c:ser>
        <c:dLbls>
          <c:showLegendKey val="0"/>
          <c:showVal val="0"/>
          <c:showCatName val="0"/>
          <c:showSerName val="0"/>
          <c:showPercent val="0"/>
          <c:showBubbleSize val="0"/>
        </c:dLbls>
        <c:gapWidth val="150"/>
        <c:axId val="28820224"/>
        <c:axId val="2882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296.14</c:v>
                </c:pt>
                <c:pt idx="4">
                  <c:v>283.17</c:v>
                </c:pt>
              </c:numCache>
            </c:numRef>
          </c:val>
          <c:smooth val="0"/>
        </c:ser>
        <c:dLbls>
          <c:showLegendKey val="0"/>
          <c:showVal val="0"/>
          <c:showCatName val="0"/>
          <c:showSerName val="0"/>
          <c:showPercent val="0"/>
          <c:showBubbleSize val="0"/>
        </c:dLbls>
        <c:marker val="1"/>
        <c:smooth val="0"/>
        <c:axId val="28820224"/>
        <c:axId val="28822144"/>
      </c:lineChart>
      <c:dateAx>
        <c:axId val="28820224"/>
        <c:scaling>
          <c:orientation val="minMax"/>
        </c:scaling>
        <c:delete val="1"/>
        <c:axPos val="b"/>
        <c:numFmt formatCode="ge" sourceLinked="1"/>
        <c:majorTickMark val="none"/>
        <c:minorTickMark val="none"/>
        <c:tickLblPos val="none"/>
        <c:crossAx val="28822144"/>
        <c:crosses val="autoZero"/>
        <c:auto val="1"/>
        <c:lblOffset val="100"/>
        <c:baseTimeUnit val="years"/>
      </c:dateAx>
      <c:valAx>
        <c:axId val="2882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群馬県　長野原町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c r="AE8" s="73"/>
      <c r="AF8" s="73"/>
      <c r="AG8" s="73"/>
      <c r="AH8" s="73"/>
      <c r="AI8" s="73"/>
      <c r="AJ8" s="73"/>
      <c r="AK8" s="4"/>
      <c r="AL8" s="67">
        <f>データ!S6</f>
        <v>5774</v>
      </c>
      <c r="AM8" s="67"/>
      <c r="AN8" s="67"/>
      <c r="AO8" s="67"/>
      <c r="AP8" s="67"/>
      <c r="AQ8" s="67"/>
      <c r="AR8" s="67"/>
      <c r="AS8" s="67"/>
      <c r="AT8" s="66">
        <f>データ!T6</f>
        <v>133.85</v>
      </c>
      <c r="AU8" s="66"/>
      <c r="AV8" s="66"/>
      <c r="AW8" s="66"/>
      <c r="AX8" s="66"/>
      <c r="AY8" s="66"/>
      <c r="AZ8" s="66"/>
      <c r="BA8" s="66"/>
      <c r="BB8" s="66">
        <f>データ!U6</f>
        <v>43.14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33.32</v>
      </c>
      <c r="Q10" s="66"/>
      <c r="R10" s="66"/>
      <c r="S10" s="66"/>
      <c r="T10" s="66"/>
      <c r="U10" s="66"/>
      <c r="V10" s="66"/>
      <c r="W10" s="66">
        <f>データ!Q6</f>
        <v>100</v>
      </c>
      <c r="X10" s="66"/>
      <c r="Y10" s="66"/>
      <c r="Z10" s="66"/>
      <c r="AA10" s="66"/>
      <c r="AB10" s="66"/>
      <c r="AC10" s="66"/>
      <c r="AD10" s="67">
        <f>データ!R6</f>
        <v>2160</v>
      </c>
      <c r="AE10" s="67"/>
      <c r="AF10" s="67"/>
      <c r="AG10" s="67"/>
      <c r="AH10" s="67"/>
      <c r="AI10" s="67"/>
      <c r="AJ10" s="67"/>
      <c r="AK10" s="2"/>
      <c r="AL10" s="67">
        <f>データ!V6</f>
        <v>1915</v>
      </c>
      <c r="AM10" s="67"/>
      <c r="AN10" s="67"/>
      <c r="AO10" s="67"/>
      <c r="AP10" s="67"/>
      <c r="AQ10" s="67"/>
      <c r="AR10" s="67"/>
      <c r="AS10" s="67"/>
      <c r="AT10" s="66">
        <f>データ!W6</f>
        <v>7.51</v>
      </c>
      <c r="AU10" s="66"/>
      <c r="AV10" s="66"/>
      <c r="AW10" s="66"/>
      <c r="AX10" s="66"/>
      <c r="AY10" s="66"/>
      <c r="AZ10" s="66"/>
      <c r="BA10" s="66"/>
      <c r="BB10" s="66">
        <f>データ!X6</f>
        <v>254.99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104248</v>
      </c>
      <c r="D6" s="33">
        <f t="shared" si="3"/>
        <v>47</v>
      </c>
      <c r="E6" s="33">
        <f t="shared" si="3"/>
        <v>17</v>
      </c>
      <c r="F6" s="33">
        <f t="shared" si="3"/>
        <v>5</v>
      </c>
      <c r="G6" s="33">
        <f t="shared" si="3"/>
        <v>0</v>
      </c>
      <c r="H6" s="33" t="str">
        <f t="shared" si="3"/>
        <v>群馬県　長野原町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33.32</v>
      </c>
      <c r="Q6" s="34">
        <f t="shared" si="3"/>
        <v>100</v>
      </c>
      <c r="R6" s="34">
        <f t="shared" si="3"/>
        <v>2160</v>
      </c>
      <c r="S6" s="34">
        <f t="shared" si="3"/>
        <v>5774</v>
      </c>
      <c r="T6" s="34">
        <f t="shared" si="3"/>
        <v>133.85</v>
      </c>
      <c r="U6" s="34">
        <f t="shared" si="3"/>
        <v>43.14</v>
      </c>
      <c r="V6" s="34">
        <f t="shared" si="3"/>
        <v>1915</v>
      </c>
      <c r="W6" s="34">
        <f t="shared" si="3"/>
        <v>7.51</v>
      </c>
      <c r="X6" s="34">
        <f t="shared" si="3"/>
        <v>254.99</v>
      </c>
      <c r="Y6" s="35">
        <f>IF(Y7="",NA(),Y7)</f>
        <v>100</v>
      </c>
      <c r="Z6" s="35">
        <f t="shared" ref="Z6:AH6" si="4">IF(Z7="",NA(),Z7)</f>
        <v>85.77</v>
      </c>
      <c r="AA6" s="35">
        <f t="shared" si="4"/>
        <v>97.47</v>
      </c>
      <c r="AB6" s="35">
        <f t="shared" si="4"/>
        <v>105.58</v>
      </c>
      <c r="AC6" s="35">
        <f t="shared" si="4"/>
        <v>94.88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1081.8</v>
      </c>
      <c r="BO6" s="35">
        <f t="shared" si="7"/>
        <v>974.93</v>
      </c>
      <c r="BP6" s="34" t="str">
        <f>IF(BP7="","",IF(BP7="-","【-】","【"&amp;SUBSTITUTE(TEXT(BP7,"#,##0.00"),"-","△")&amp;"】"))</f>
        <v>【914.53】</v>
      </c>
      <c r="BQ6" s="35">
        <f>IF(BQ7="",NA(),BQ7)</f>
        <v>20.32</v>
      </c>
      <c r="BR6" s="35">
        <f t="shared" ref="BR6:BZ6" si="8">IF(BR7="",NA(),BR7)</f>
        <v>28.64</v>
      </c>
      <c r="BS6" s="35">
        <f t="shared" si="8"/>
        <v>28.9</v>
      </c>
      <c r="BT6" s="35">
        <f t="shared" si="8"/>
        <v>34.51</v>
      </c>
      <c r="BU6" s="35">
        <f t="shared" si="8"/>
        <v>35.86</v>
      </c>
      <c r="BV6" s="35">
        <f t="shared" si="8"/>
        <v>42.48</v>
      </c>
      <c r="BW6" s="35">
        <f t="shared" si="8"/>
        <v>41.04</v>
      </c>
      <c r="BX6" s="35">
        <f t="shared" si="8"/>
        <v>41.08</v>
      </c>
      <c r="BY6" s="35">
        <f t="shared" si="8"/>
        <v>52.19</v>
      </c>
      <c r="BZ6" s="35">
        <f t="shared" si="8"/>
        <v>55.32</v>
      </c>
      <c r="CA6" s="34" t="str">
        <f>IF(CA7="","",IF(CA7="-","【-】","【"&amp;SUBSTITUTE(TEXT(CA7,"#,##0.00"),"-","△")&amp;"】"))</f>
        <v>【55.73】</v>
      </c>
      <c r="CB6" s="35">
        <f>IF(CB7="",NA(),CB7)</f>
        <v>604.02</v>
      </c>
      <c r="CC6" s="35">
        <f t="shared" ref="CC6:CK6" si="9">IF(CC7="",NA(),CC7)</f>
        <v>425.4</v>
      </c>
      <c r="CD6" s="35">
        <f t="shared" si="9"/>
        <v>395.79</v>
      </c>
      <c r="CE6" s="35">
        <f t="shared" si="9"/>
        <v>360.93</v>
      </c>
      <c r="CF6" s="35">
        <f t="shared" si="9"/>
        <v>357.4</v>
      </c>
      <c r="CG6" s="35">
        <f t="shared" si="9"/>
        <v>343.8</v>
      </c>
      <c r="CH6" s="35">
        <f t="shared" si="9"/>
        <v>357.08</v>
      </c>
      <c r="CI6" s="35">
        <f t="shared" si="9"/>
        <v>378.08</v>
      </c>
      <c r="CJ6" s="35">
        <f t="shared" si="9"/>
        <v>296.14</v>
      </c>
      <c r="CK6" s="35">
        <f t="shared" si="9"/>
        <v>283.17</v>
      </c>
      <c r="CL6" s="34" t="str">
        <f>IF(CL7="","",IF(CL7="-","【-】","【"&amp;SUBSTITUTE(TEXT(CL7,"#,##0.00"),"-","△")&amp;"】"))</f>
        <v>【276.78】</v>
      </c>
      <c r="CM6" s="35">
        <f>IF(CM7="",NA(),CM7)</f>
        <v>20.32</v>
      </c>
      <c r="CN6" s="35">
        <f t="shared" ref="CN6:CV6" si="10">IF(CN7="",NA(),CN7)</f>
        <v>21.43</v>
      </c>
      <c r="CO6" s="35">
        <f t="shared" si="10"/>
        <v>23.83</v>
      </c>
      <c r="CP6" s="35">
        <f t="shared" si="10"/>
        <v>25.88</v>
      </c>
      <c r="CQ6" s="35">
        <f t="shared" si="10"/>
        <v>26.39</v>
      </c>
      <c r="CR6" s="35">
        <f t="shared" si="10"/>
        <v>46.06</v>
      </c>
      <c r="CS6" s="35">
        <f t="shared" si="10"/>
        <v>45.95</v>
      </c>
      <c r="CT6" s="35">
        <f t="shared" si="10"/>
        <v>44.69</v>
      </c>
      <c r="CU6" s="35">
        <f t="shared" si="10"/>
        <v>52.31</v>
      </c>
      <c r="CV6" s="35">
        <f t="shared" si="10"/>
        <v>60.65</v>
      </c>
      <c r="CW6" s="34" t="str">
        <f>IF(CW7="","",IF(CW7="-","【-】","【"&amp;SUBSTITUTE(TEXT(CW7,"#,##0.00"),"-","△")&amp;"】"))</f>
        <v>【59.15】</v>
      </c>
      <c r="CX6" s="35">
        <f>IF(CX7="",NA(),CX7)</f>
        <v>44.99</v>
      </c>
      <c r="CY6" s="35">
        <f t="shared" ref="CY6:DG6" si="11">IF(CY7="",NA(),CY7)</f>
        <v>36.03</v>
      </c>
      <c r="CZ6" s="35">
        <f t="shared" si="11"/>
        <v>39.85</v>
      </c>
      <c r="DA6" s="35">
        <f t="shared" si="11"/>
        <v>43.66</v>
      </c>
      <c r="DB6" s="35">
        <f t="shared" si="11"/>
        <v>46.27</v>
      </c>
      <c r="DC6" s="35">
        <f t="shared" si="11"/>
        <v>72.989999999999995</v>
      </c>
      <c r="DD6" s="35">
        <f t="shared" si="11"/>
        <v>71.97</v>
      </c>
      <c r="DE6" s="35">
        <f t="shared" si="11"/>
        <v>70.59</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0.01</v>
      </c>
      <c r="EN6" s="35">
        <f t="shared" si="14"/>
        <v>2.0499999999999998</v>
      </c>
      <c r="EO6" s="34" t="str">
        <f>IF(EO7="","",IF(EO7="-","【-】","【"&amp;SUBSTITUTE(TEXT(EO7,"#,##0.00"),"-","△")&amp;"】"))</f>
        <v>【1.58】</v>
      </c>
    </row>
    <row r="7" spans="1:145" s="36" customFormat="1" x14ac:dyDescent="0.15">
      <c r="A7" s="28"/>
      <c r="B7" s="37">
        <v>2016</v>
      </c>
      <c r="C7" s="37">
        <v>104248</v>
      </c>
      <c r="D7" s="37">
        <v>47</v>
      </c>
      <c r="E7" s="37">
        <v>17</v>
      </c>
      <c r="F7" s="37">
        <v>5</v>
      </c>
      <c r="G7" s="37">
        <v>0</v>
      </c>
      <c r="H7" s="37" t="s">
        <v>110</v>
      </c>
      <c r="I7" s="37" t="s">
        <v>111</v>
      </c>
      <c r="J7" s="37" t="s">
        <v>112</v>
      </c>
      <c r="K7" s="37" t="s">
        <v>113</v>
      </c>
      <c r="L7" s="37" t="s">
        <v>114</v>
      </c>
      <c r="M7" s="37"/>
      <c r="N7" s="38" t="s">
        <v>115</v>
      </c>
      <c r="O7" s="38" t="s">
        <v>116</v>
      </c>
      <c r="P7" s="38">
        <v>33.32</v>
      </c>
      <c r="Q7" s="38">
        <v>100</v>
      </c>
      <c r="R7" s="38">
        <v>2160</v>
      </c>
      <c r="S7" s="38">
        <v>5774</v>
      </c>
      <c r="T7" s="38">
        <v>133.85</v>
      </c>
      <c r="U7" s="38">
        <v>43.14</v>
      </c>
      <c r="V7" s="38">
        <v>1915</v>
      </c>
      <c r="W7" s="38">
        <v>7.51</v>
      </c>
      <c r="X7" s="38">
        <v>254.99</v>
      </c>
      <c r="Y7" s="38">
        <v>100</v>
      </c>
      <c r="Z7" s="38">
        <v>85.77</v>
      </c>
      <c r="AA7" s="38">
        <v>97.47</v>
      </c>
      <c r="AB7" s="38">
        <v>105.58</v>
      </c>
      <c r="AC7" s="38">
        <v>94.88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1081.8</v>
      </c>
      <c r="BO7" s="38">
        <v>974.93</v>
      </c>
      <c r="BP7" s="38">
        <v>914.53</v>
      </c>
      <c r="BQ7" s="38">
        <v>20.32</v>
      </c>
      <c r="BR7" s="38">
        <v>28.64</v>
      </c>
      <c r="BS7" s="38">
        <v>28.9</v>
      </c>
      <c r="BT7" s="38">
        <v>34.51</v>
      </c>
      <c r="BU7" s="38">
        <v>35.86</v>
      </c>
      <c r="BV7" s="38">
        <v>42.48</v>
      </c>
      <c r="BW7" s="38">
        <v>41.04</v>
      </c>
      <c r="BX7" s="38">
        <v>41.08</v>
      </c>
      <c r="BY7" s="38">
        <v>52.19</v>
      </c>
      <c r="BZ7" s="38">
        <v>55.32</v>
      </c>
      <c r="CA7" s="38">
        <v>55.73</v>
      </c>
      <c r="CB7" s="38">
        <v>604.02</v>
      </c>
      <c r="CC7" s="38">
        <v>425.4</v>
      </c>
      <c r="CD7" s="38">
        <v>395.79</v>
      </c>
      <c r="CE7" s="38">
        <v>360.93</v>
      </c>
      <c r="CF7" s="38">
        <v>357.4</v>
      </c>
      <c r="CG7" s="38">
        <v>343.8</v>
      </c>
      <c r="CH7" s="38">
        <v>357.08</v>
      </c>
      <c r="CI7" s="38">
        <v>378.08</v>
      </c>
      <c r="CJ7" s="38">
        <v>296.14</v>
      </c>
      <c r="CK7" s="38">
        <v>283.17</v>
      </c>
      <c r="CL7" s="38">
        <v>276.77999999999997</v>
      </c>
      <c r="CM7" s="38">
        <v>20.32</v>
      </c>
      <c r="CN7" s="38">
        <v>21.43</v>
      </c>
      <c r="CO7" s="38">
        <v>23.83</v>
      </c>
      <c r="CP7" s="38">
        <v>25.88</v>
      </c>
      <c r="CQ7" s="38">
        <v>26.39</v>
      </c>
      <c r="CR7" s="38">
        <v>46.06</v>
      </c>
      <c r="CS7" s="38">
        <v>45.95</v>
      </c>
      <c r="CT7" s="38">
        <v>44.69</v>
      </c>
      <c r="CU7" s="38">
        <v>52.31</v>
      </c>
      <c r="CV7" s="38">
        <v>60.65</v>
      </c>
      <c r="CW7" s="38">
        <v>59.15</v>
      </c>
      <c r="CX7" s="38">
        <v>44.99</v>
      </c>
      <c r="CY7" s="38">
        <v>36.03</v>
      </c>
      <c r="CZ7" s="38">
        <v>39.85</v>
      </c>
      <c r="DA7" s="38">
        <v>43.66</v>
      </c>
      <c r="DB7" s="38">
        <v>46.27</v>
      </c>
      <c r="DC7" s="38">
        <v>72.989999999999995</v>
      </c>
      <c r="DD7" s="38">
        <v>71.97</v>
      </c>
      <c r="DE7" s="38">
        <v>70.59</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2017-12-25T02:27:05Z</dcterms:created>
  <dcterms:modified xsi:type="dcterms:W3CDTF">2018-02-26T08:59:26Z</dcterms:modified>
</cp:coreProperties>
</file>