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"/>
    </mc:Choice>
  </mc:AlternateContent>
  <workbookProtection workbookPassword="B319" lockStructure="1"/>
  <bookViews>
    <workbookView xWindow="0" yWindow="0" windowWidth="28800" windowHeight="1224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AL10" i="4"/>
  <c r="AD10" i="4"/>
  <c r="P10" i="4"/>
  <c r="B10" i="4"/>
  <c r="AT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<sst xmlns="http://schemas.openxmlformats.org/spreadsheetml/2006/main" count="240" uniqueCount="125">
  <si>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</si>
  <si>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</si>
  <si>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</si>
  <si>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</si>
  <si>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</si>
  <si>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</si>
  <si>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</si>
  <si>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</si>
  <si>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</si>
  <si>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</si>
  <si>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</si>
  <si>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</si>
  <si>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</si>
  <si>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</si>
  <si>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</si>
  <si>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</si>
  <si>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</si>
  <si>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</si>
  <si>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</si>
  <si>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</si>
  <si>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</si>
  <si>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</si>
  <si>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</si>
  <si>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</si>
  <si>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</si>
  <si>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</si>
  <si>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</si>
  <si>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</si>
  <si>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</si>
  <si>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</si>
  <si>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</si>
  <si>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</si>
  <si>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</si>
  <si>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</si>
  <si>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</si>
  <si>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</si>
  <si>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</si>
  <si>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</si>
  <si>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</si>
  <si>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</si>
  <si>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</si>
  <si>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</si>
  <si>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</si>
  <si>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</si>
  <si>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</si>
  <si>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</si>
  <si>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</si>
  <si>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</si>
  <si>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</si>
  <si>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</si>
  <si>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</si>
  <si>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</si>
  <si>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</si>
  <si>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</si>
  <si>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</si>
  <si>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</si>
  <si>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</si>
  <si>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</si>
  <si>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</si>
  <si>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</si>
  <si>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</si>
  <si>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</si>
  <si>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</si>
  <si>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</si>
  <si>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</si>
  <si>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</si>
  <si>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</si>
  <si>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</si>
  <si>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</si>
  <si>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</si>
  <si>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</si>
  <si>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</si>
  <si>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</si>
  <si>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</si>
  <si>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</si>
  <si>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</si>
  <si>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</si>
  <si>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</si>
  <si>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</si>
  <si>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</si>
  <si>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</si>
  <si>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</si>
  <si>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</si>
  <si>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</si>
  <si>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</si>
  <si>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</si>
  <si>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</si>
  <si>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</si>
  <si>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</si>
  <si>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</si>
  <si>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</si>
  <si>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</si>
  <si>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</si>
  <si>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</si>
  <si>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</si>
  <si>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</si>
  <si>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</si>
  <si>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</si>
  <si>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</si>
  <si>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</si>
  <si>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</si>
  <si>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</si>
  <si>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</si>
  <si>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</si>
  <si>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</si>
  <si>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</si>
  <si>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</si>
  <si>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</si>
  <si>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</si>
  <si>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館林市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</si>
  <si>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</si>
  <si>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</si>
  <si>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</si>
  <si>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</si>
  <si>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</si>
  <si>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</si>
  <si>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</si>
  <si>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</si>
  <si>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</si>
  <si>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</si>
  <si>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</si>
  <si>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・収益的収支比率より、毎年100％前後の数値を
保っており、経営は健全と判断できる。
　このことは、施設が比較的新しいことと（古いも
ので供用開始後17年）、一般会計からの繰入金
により適正に維持管理されているためである。今
後、施設の老朽化が進み、維持管理費の増加が続い
た場合、経営状況は悪化していくことが予想され
る。よい経営状態を保つために、接続促進により料
金収入を増やすことが必要である。
・経費回収率と汚水処理原価の数値は、類似団体と
比較すると同水準で、今後も効率性のよい経営努力
を続けていく。
・水洗化率は様々な要因から低く、早期の切り替え
促進を図っている。</t>
    <phoneticPr fontId="4"/>
  </si>
  <si>
    <t>・下早川田地区の施設は平成11年、木戸地区の施設
は平成17年に供用開始と比較的新しい施設のため、
老朽化対策の費用は比較的抑えられており、管渠の
改善実績はまだない。
　しかし、下早川田地区の修繕費は年々増加傾向に
あり、今後も増えることが予想される。そのため発
生ベースの修繕対策でなく、処理場、管渠等の長期
的に安定運転をするために、平成27年度から平成28年度に機能診断を実施し、最適整備構想を策定した。今後最適整備構想をもとに改築・修繕を行っていく予定である。</t>
    <rPh sb="178" eb="180">
      <t>ヘイセイ</t>
    </rPh>
    <rPh sb="182" eb="184">
      <t>ネンド</t>
    </rPh>
    <rPh sb="190" eb="192">
      <t>ジッシ</t>
    </rPh>
    <rPh sb="194" eb="196">
      <t>サイテキ</t>
    </rPh>
    <rPh sb="196" eb="198">
      <t>セイビ</t>
    </rPh>
    <rPh sb="198" eb="200">
      <t>コウソウ</t>
    </rPh>
    <rPh sb="201" eb="203">
      <t>サクテイ</t>
    </rPh>
    <rPh sb="208" eb="210">
      <t>サイテキ</t>
    </rPh>
    <rPh sb="210" eb="212">
      <t>セイビ</t>
    </rPh>
    <rPh sb="212" eb="214">
      <t>コウソウ</t>
    </rPh>
    <rPh sb="218" eb="220">
      <t>カイチク</t>
    </rPh>
    <rPh sb="221" eb="223">
      <t>シュウゼン</t>
    </rPh>
    <rPh sb="224" eb="225">
      <t>オコナ</t>
    </rPh>
    <rPh sb="229" eb="231">
      <t>ヨテイ</t>
    </rPh>
    <phoneticPr fontId="4"/>
  </si>
  <si>
    <t>・農業集落排水事業は、その性質上、料金収入だけ
では経営を維持することは困難であり、一般会計からの繰入金に依存せざるを得ない。
　しかし、水洗化率の向上による料金収入の増加や
適正な維持管理を行うことによる経費削減などによ
り、将来にわたって安定的な経営を継続していきた
い。</t>
    <rPh sb="29" eb="31">
      <t>イジ</t>
    </rPh>
    <rPh sb="36" eb="38">
      <t>コンナン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</si>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</sst>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26-439A-A68E-5B55F468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53312"/>
        <c:axId val="17115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26-439A-A68E-5B55F468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3312"/>
        <c:axId val="171152848"/>
      </c:lineChart>
      <c:dateAx>
        <c:axId val="17165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152848"/>
        <c:crosses val="autoZero"/>
        <c:auto val="1"/>
        <c:lblOffset val="100"/>
        <c:baseTimeUnit val="years"/>
      </c:dateAx>
      <c:valAx>
        <c:axId val="17115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5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34.15</c:v>
                </c:pt>
                <c:pt idx="1">
                  <c:v>35.979999999999997</c:v>
                </c:pt>
                <c:pt idx="2">
                  <c:v>35.770000000000003</c:v>
                </c:pt>
                <c:pt idx="3">
                  <c:v>35.369999999999997</c:v>
                </c:pt>
                <c:pt idx="4">
                  <c:v>35.57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01-4181-8A89-0233B26F4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94552"/>
        <c:axId val="173113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01-4181-8A89-0233B26F4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94552"/>
        <c:axId val="173113320"/>
      </c:lineChart>
      <c:dateAx>
        <c:axId val="237094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113320"/>
        <c:crosses val="autoZero"/>
        <c:auto val="1"/>
        <c:lblOffset val="100"/>
        <c:baseTimeUnit val="years"/>
      </c:dateAx>
      <c:valAx>
        <c:axId val="173113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094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76.34</c:v>
                </c:pt>
                <c:pt idx="1">
                  <c:v>74.45</c:v>
                </c:pt>
                <c:pt idx="2">
                  <c:v>77.66</c:v>
                </c:pt>
                <c:pt idx="3">
                  <c:v>76.900000000000006</c:v>
                </c:pt>
                <c:pt idx="4">
                  <c:v>77.78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ED-4B49-8227-BA7C516E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14496"/>
        <c:axId val="173114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ED-4B49-8227-BA7C516E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496"/>
        <c:axId val="173114888"/>
      </c:lineChart>
      <c:dateAx>
        <c:axId val="173114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114888"/>
        <c:crosses val="autoZero"/>
        <c:auto val="1"/>
        <c:lblOffset val="100"/>
        <c:baseTimeUnit val="years"/>
      </c:dateAx>
      <c:valAx>
        <c:axId val="173114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114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99.54</c:v>
                </c:pt>
                <c:pt idx="1">
                  <c:v>100.81</c:v>
                </c:pt>
                <c:pt idx="2">
                  <c:v>99.22</c:v>
                </c:pt>
                <c:pt idx="3">
                  <c:v>100.76</c:v>
                </c:pt>
                <c:pt idx="4">
                  <c:v>103.3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14-4BE2-89F5-C0250C455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99528"/>
        <c:axId val="17086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14-4BE2-89F5-C0250C455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99528"/>
        <c:axId val="170866176"/>
      </c:lineChart>
      <c:dateAx>
        <c:axId val="171199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866176"/>
        <c:crosses val="autoZero"/>
        <c:auto val="1"/>
        <c:lblOffset val="100"/>
        <c:baseTimeUnit val="years"/>
      </c:dateAx>
      <c:valAx>
        <c:axId val="17086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199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F6-417A-A0E4-4384636F7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81200"/>
        <c:axId val="16940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F6-417A-A0E4-4384636F7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81200"/>
        <c:axId val="169403632"/>
      </c:lineChart>
      <c:dateAx>
        <c:axId val="17138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403632"/>
        <c:crosses val="autoZero"/>
        <c:auto val="1"/>
        <c:lblOffset val="100"/>
        <c:baseTimeUnit val="years"/>
      </c:dateAx>
      <c:valAx>
        <c:axId val="16940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38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6-4A19-99A7-850A357B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40224"/>
        <c:axId val="172702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B6-4A19-99A7-850A357B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40224"/>
        <c:axId val="172702408"/>
      </c:lineChart>
      <c:dateAx>
        <c:axId val="16954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702408"/>
        <c:crosses val="autoZero"/>
        <c:auto val="1"/>
        <c:lblOffset val="100"/>
        <c:baseTimeUnit val="years"/>
      </c:dateAx>
      <c:valAx>
        <c:axId val="172702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54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41-4E00-954A-6524FC4D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60272"/>
        <c:axId val="170834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41-4E00-954A-6524FC4D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60272"/>
        <c:axId val="170834712"/>
      </c:lineChart>
      <c:dateAx>
        <c:axId val="17186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834712"/>
        <c:crosses val="autoZero"/>
        <c:auto val="1"/>
        <c:lblOffset val="100"/>
        <c:baseTimeUnit val="years"/>
      </c:dateAx>
      <c:valAx>
        <c:axId val="170834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86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5D-452A-99AE-F6CD97DED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35888"/>
        <c:axId val="170836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5D-452A-99AE-F6CD97DED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35888"/>
        <c:axId val="170836280"/>
      </c:lineChart>
      <c:dateAx>
        <c:axId val="17083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836280"/>
        <c:crosses val="autoZero"/>
        <c:auto val="1"/>
        <c:lblOffset val="100"/>
        <c:baseTimeUnit val="years"/>
      </c:dateAx>
      <c:valAx>
        <c:axId val="170836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83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BB-4E7A-8E99-D1165B1C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77672"/>
        <c:axId val="23717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BB-4E7A-8E99-D1165B1C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77672"/>
        <c:axId val="237178064"/>
      </c:lineChart>
      <c:dateAx>
        <c:axId val="237177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178064"/>
        <c:crosses val="autoZero"/>
        <c:auto val="1"/>
        <c:lblOffset val="100"/>
        <c:baseTimeUnit val="years"/>
      </c:dateAx>
      <c:valAx>
        <c:axId val="23717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177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54.86</c:v>
                </c:pt>
                <c:pt idx="1">
                  <c:v>57.69</c:v>
                </c:pt>
                <c:pt idx="2">
                  <c:v>56.66</c:v>
                </c:pt>
                <c:pt idx="3">
                  <c:v>51.62</c:v>
                </c:pt>
                <c:pt idx="4">
                  <c:v>48.89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57-46DB-9ABC-1AE41BC2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31936"/>
        <c:axId val="170632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57-46DB-9ABC-1AE41BC2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31936"/>
        <c:axId val="170632328"/>
      </c:lineChart>
      <c:dateAx>
        <c:axId val="170631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632328"/>
        <c:crosses val="autoZero"/>
        <c:auto val="1"/>
        <c:lblOffset val="100"/>
        <c:baseTimeUnit val="years"/>
      </c:dateAx>
      <c:valAx>
        <c:axId val="170632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631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267.29000000000002</c:v>
                </c:pt>
                <c:pt idx="1">
                  <c:v>268.67</c:v>
                </c:pt>
                <c:pt idx="2">
                  <c:v>281.7</c:v>
                </c:pt>
                <c:pt idx="3">
                  <c:v>309.02999999999997</c:v>
                </c:pt>
                <c:pt idx="4">
                  <c:v>327.84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B8-4A63-9AAF-ECB87392D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92984"/>
        <c:axId val="237093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B8-4A63-9AAF-ECB87392D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92984"/>
        <c:axId val="237093376"/>
      </c:lineChart>
      <c:dateAx>
        <c:axId val="237092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093376"/>
        <c:crosses val="autoZero"/>
        <c:auto val="1"/>
        <c:lblOffset val="100"/>
        <c:baseTimeUnit val="years"/>
      </c:dateAx>
      <c:valAx>
        <c:axId val="237093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092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群馬県　館林市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77236</v>
      </c>
      <c r="AM8" s="67"/>
      <c r="AN8" s="67"/>
      <c r="AO8" s="67"/>
      <c r="AP8" s="67"/>
      <c r="AQ8" s="67"/>
      <c r="AR8" s="67"/>
      <c r="AS8" s="67"/>
      <c r="AT8" s="66">
        <f>データ!T6</f>
        <v>60.97</v>
      </c>
      <c r="AU8" s="66"/>
      <c r="AV8" s="66"/>
      <c r="AW8" s="66"/>
      <c r="AX8" s="66"/>
      <c r="AY8" s="66"/>
      <c r="AZ8" s="66"/>
      <c r="BA8" s="66"/>
      <c r="BB8" s="66">
        <f>データ!U6</f>
        <v>1266.79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1.1299999999999999</v>
      </c>
      <c r="Q10" s="66"/>
      <c r="R10" s="66"/>
      <c r="S10" s="66"/>
      <c r="T10" s="66"/>
      <c r="U10" s="66"/>
      <c r="V10" s="66"/>
      <c r="W10" s="66">
        <f>データ!Q6</f>
        <v>93.12</v>
      </c>
      <c r="X10" s="66"/>
      <c r="Y10" s="66"/>
      <c r="Z10" s="66"/>
      <c r="AA10" s="66"/>
      <c r="AB10" s="66"/>
      <c r="AC10" s="66"/>
      <c r="AD10" s="67">
        <f>データ!R6</f>
        <v>2910</v>
      </c>
      <c r="AE10" s="67"/>
      <c r="AF10" s="67"/>
      <c r="AG10" s="67"/>
      <c r="AH10" s="67"/>
      <c r="AI10" s="67"/>
      <c r="AJ10" s="67"/>
      <c r="AK10" s="2"/>
      <c r="AL10" s="67">
        <f>データ!V6</f>
        <v>873</v>
      </c>
      <c r="AM10" s="67"/>
      <c r="AN10" s="67"/>
      <c r="AO10" s="67"/>
      <c r="AP10" s="67"/>
      <c r="AQ10" s="67"/>
      <c r="AR10" s="67"/>
      <c r="AS10" s="67"/>
      <c r="AT10" s="66">
        <f>データ!W6</f>
        <v>0.44</v>
      </c>
      <c r="AU10" s="66"/>
      <c r="AV10" s="66"/>
      <c r="AW10" s="66"/>
      <c r="AX10" s="66"/>
      <c r="AY10" s="66"/>
      <c r="AZ10" s="66"/>
      <c r="BA10" s="66"/>
      <c r="BB10" s="66">
        <f>データ!X6</f>
        <v>1984.09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121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102075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群馬県　館林市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1.1299999999999999</v>
      </c>
      <c r="Q6" s="34">
        <f t="shared" si="3"/>
        <v>93.12</v>
      </c>
      <c r="R6" s="34">
        <f t="shared" si="3"/>
        <v>2910</v>
      </c>
      <c r="S6" s="34">
        <f t="shared" si="3"/>
        <v>77236</v>
      </c>
      <c r="T6" s="34">
        <f t="shared" si="3"/>
        <v>60.97</v>
      </c>
      <c r="U6" s="34">
        <f t="shared" si="3"/>
        <v>1266.79</v>
      </c>
      <c r="V6" s="34">
        <f t="shared" si="3"/>
        <v>873</v>
      </c>
      <c r="W6" s="34">
        <f t="shared" si="3"/>
        <v>0.44</v>
      </c>
      <c r="X6" s="34">
        <f t="shared" si="3"/>
        <v>1984.09</v>
      </c>
      <c r="Y6" s="35">
        <f>IF(Y7="",NA(),Y7)</f>
        <v>99.54</v>
      </c>
      <c r="Z6" s="35">
        <f t="shared" ref="Z6:AH6" si="4">IF(Z7="",NA(),Z7)</f>
        <v>100.81</v>
      </c>
      <c r="AA6" s="35">
        <f t="shared" si="4"/>
        <v>99.22</v>
      </c>
      <c r="AB6" s="35">
        <f t="shared" si="4"/>
        <v>100.76</v>
      </c>
      <c r="AC6" s="35">
        <f t="shared" si="4"/>
        <v>103.3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54.86</v>
      </c>
      <c r="BR6" s="35">
        <f t="shared" ref="BR6:BZ6" si="8">IF(BR7="",NA(),BR7)</f>
        <v>57.69</v>
      </c>
      <c r="BS6" s="35">
        <f t="shared" si="8"/>
        <v>56.66</v>
      </c>
      <c r="BT6" s="35">
        <f t="shared" si="8"/>
        <v>51.62</v>
      </c>
      <c r="BU6" s="35">
        <f t="shared" si="8"/>
        <v>48.89</v>
      </c>
      <c r="BV6" s="35">
        <f t="shared" si="8"/>
        <v>42.48</v>
      </c>
      <c r="BW6" s="35">
        <f t="shared" si="8"/>
        <v>41.04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267.29000000000002</v>
      </c>
      <c r="CC6" s="35">
        <f t="shared" ref="CC6:CK6" si="9">IF(CC7="",NA(),CC7)</f>
        <v>268.67</v>
      </c>
      <c r="CD6" s="35">
        <f t="shared" si="9"/>
        <v>281.7</v>
      </c>
      <c r="CE6" s="35">
        <f t="shared" si="9"/>
        <v>309.02999999999997</v>
      </c>
      <c r="CF6" s="35">
        <f t="shared" si="9"/>
        <v>327.84</v>
      </c>
      <c r="CG6" s="35">
        <f t="shared" si="9"/>
        <v>343.8</v>
      </c>
      <c r="CH6" s="35">
        <f t="shared" si="9"/>
        <v>357.08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34.15</v>
      </c>
      <c r="CN6" s="35">
        <f t="shared" ref="CN6:CV6" si="10">IF(CN7="",NA(),CN7)</f>
        <v>35.979999999999997</v>
      </c>
      <c r="CO6" s="35">
        <f t="shared" si="10"/>
        <v>35.770000000000003</v>
      </c>
      <c r="CP6" s="35">
        <f t="shared" si="10"/>
        <v>35.369999999999997</v>
      </c>
      <c r="CQ6" s="35">
        <f t="shared" si="10"/>
        <v>35.57</v>
      </c>
      <c r="CR6" s="35">
        <f t="shared" si="10"/>
        <v>46.06</v>
      </c>
      <c r="CS6" s="35">
        <f t="shared" si="10"/>
        <v>45.95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76.34</v>
      </c>
      <c r="CY6" s="35">
        <f t="shared" ref="CY6:DG6" si="11">IF(CY7="",NA(),CY7)</f>
        <v>74.45</v>
      </c>
      <c r="CZ6" s="35">
        <f t="shared" si="11"/>
        <v>77.66</v>
      </c>
      <c r="DA6" s="35">
        <f t="shared" si="11"/>
        <v>76.900000000000006</v>
      </c>
      <c r="DB6" s="35">
        <f t="shared" si="11"/>
        <v>77.78</v>
      </c>
      <c r="DC6" s="35">
        <f t="shared" si="11"/>
        <v>72.989999999999995</v>
      </c>
      <c r="DD6" s="35">
        <f t="shared" si="11"/>
        <v>71.97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102075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1.1299999999999999</v>
      </c>
      <c r="Q7" s="38">
        <v>93.12</v>
      </c>
      <c r="R7" s="38">
        <v>2910</v>
      </c>
      <c r="S7" s="38">
        <v>77236</v>
      </c>
      <c r="T7" s="38">
        <v>60.97</v>
      </c>
      <c r="U7" s="38">
        <v>1266.79</v>
      </c>
      <c r="V7" s="38">
        <v>873</v>
      </c>
      <c r="W7" s="38">
        <v>0.44</v>
      </c>
      <c r="X7" s="38">
        <v>1984.09</v>
      </c>
      <c r="Y7" s="38">
        <v>99.54</v>
      </c>
      <c r="Z7" s="38">
        <v>100.81</v>
      </c>
      <c r="AA7" s="38">
        <v>99.22</v>
      </c>
      <c r="AB7" s="38">
        <v>100.76</v>
      </c>
      <c r="AC7" s="38">
        <v>103.3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54.86</v>
      </c>
      <c r="BR7" s="38">
        <v>57.69</v>
      </c>
      <c r="BS7" s="38">
        <v>56.66</v>
      </c>
      <c r="BT7" s="38">
        <v>51.62</v>
      </c>
      <c r="BU7" s="38">
        <v>48.89</v>
      </c>
      <c r="BV7" s="38">
        <v>42.48</v>
      </c>
      <c r="BW7" s="38">
        <v>41.04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267.29000000000002</v>
      </c>
      <c r="CC7" s="38">
        <v>268.67</v>
      </c>
      <c r="CD7" s="38">
        <v>281.7</v>
      </c>
      <c r="CE7" s="38">
        <v>309.02999999999997</v>
      </c>
      <c r="CF7" s="38">
        <v>327.84</v>
      </c>
      <c r="CG7" s="38">
        <v>343.8</v>
      </c>
      <c r="CH7" s="38">
        <v>357.08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34.15</v>
      </c>
      <c r="CN7" s="38">
        <v>35.979999999999997</v>
      </c>
      <c r="CO7" s="38">
        <v>35.770000000000003</v>
      </c>
      <c r="CP7" s="38">
        <v>35.369999999999997</v>
      </c>
      <c r="CQ7" s="38">
        <v>35.57</v>
      </c>
      <c r="CR7" s="38">
        <v>46.06</v>
      </c>
      <c r="CS7" s="38">
        <v>45.95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76.34</v>
      </c>
      <c r="CY7" s="38">
        <v>74.45</v>
      </c>
      <c r="CZ7" s="38">
        <v>77.66</v>
      </c>
      <c r="DA7" s="38">
        <v>76.900000000000006</v>
      </c>
      <c r="DB7" s="38">
        <v>77.78</v>
      </c>
      <c r="DC7" s="38">
        <v>72.989999999999995</v>
      </c>
      <c r="DD7" s="38">
        <v>71.97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2018-02-07T10:41:59Z</cp:lastPrinted>
  <dcterms:created xsi:type="dcterms:W3CDTF">2017-12-25T02:26:57Z</dcterms:created>
  <dcterms:modified xsi:type="dcterms:W3CDTF">2018-02-21T05:33:15Z</dcterms:modified>
  <cp:category/>
</cp:coreProperties>
</file>