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7 川場村\"/>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B10" i="4"/>
  <c r="AT8" i="4"/>
  <c r="AL8" i="4"/>
  <c r="W8" i="4"/>
  <c r="P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<sst xmlns="http://schemas.openxmlformats.org/spreadsheetml/2006/main" count="240" uniqueCount="125">
  <si>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</si>
  <si>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</si>
  <si>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</si>
  <si>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</si>
  <si>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</si>
  <si>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</si>
  <si>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</si>
  <si>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</si>
  <si>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</si>
  <si>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</si>
  <si>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</si>
  <si>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</si>
  <si>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</si>
  <si>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</si>
  <si>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</si>
  <si>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</si>
  <si>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</si>
  <si>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</si>
  <si>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</si>
  <si>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</si>
  <si>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</si>
  <si>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</si>
  <si>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</si>
  <si>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</si>
  <si>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</si>
  <si>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</si>
  <si>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</si>
  <si>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</si>
  <si>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</si>
  <si>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</si>
  <si>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</si>
  <si>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</si>
  <si>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</si>
  <si>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</si>
  <si>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</si>
  <si>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</si>
  <si>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</si>
  <si>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</si>
  <si>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</si>
  <si>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</si>
  <si>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</si>
  <si>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</si>
  <si>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</si>
  <si>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</si>
  <si>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</si>
  <si>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</si>
  <si>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</si>
  <si>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</si>
  <si>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</si>
  <si>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</si>
  <si>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</si>
  <si>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</si>
  <si>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</si>
  <si>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</si>
  <si>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</si>
  <si>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</si>
  <si>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</si>
  <si>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</si>
  <si>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</si>
  <si>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</si>
  <si>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</si>
  <si>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</si>
  <si>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</si>
  <si>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</si>
  <si>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</si>
  <si>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</si>
  <si>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</si>
  <si>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</si>
  <si>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</si>
  <si>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</si>
  <si>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</si>
  <si>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</si>
  <si>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</si>
  <si>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</si>
  <si>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</si>
  <si>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</si>
  <si>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</si>
  <si>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</si>
  <si>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</si>
  <si>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</si>
  <si>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</si>
  <si>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</si>
  <si>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</si>
  <si>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</si>
  <si>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</si>
  <si>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</si>
  <si>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</si>
  <si>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</si>
  <si>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</si>
  <si>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</si>
  <si>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</si>
  <si>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</si>
  <si>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</si>
  <si>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</si>
  <si>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</si>
  <si>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</si>
  <si>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</si>
  <si>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</si>
  <si>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</si>
  <si>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</si>
  <si>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</si>
  <si>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</si>
  <si>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</si>
  <si>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</si>
  <si>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</si>
  <si>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</si>
  <si>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</si>
  <si>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</si>
  <si>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</si>
  <si>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川場村</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</si>
  <si>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</si>
  <si>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</si>
  <si>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</si>
  <si>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</si>
  <si>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</si>
  <si>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</si>
  <si>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</si>
  <si>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</si>
  <si>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</si>
  <si>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</si>
  <si>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</si>
  <si>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「収益的収支比率」は前年度よりも増加したが、依然として下水道事業運営に要する費用は一般会計からの繰入に頼っている。
「企業債残高対事業規模比率」は地方債現在高を全て一般会計負担額として計算しているため、数値がでてこないが、料金改定を行い、一般会計負担額を減らしていく。
「経費回収率」については、前年度よりも使用料が増加し、汚水処理費が減となり、経費回収率は増加したが、使用料だけでは賄えていないため、料金改定を行っていく。
「汚水処理原価」については、類似団体と比べて低く、良好であるといえる。
「施設利用率」については、接続が増えたため、増となっている。
「水洗化率」については、増加しているが平均値は下回っているため、普及促進を行っていく。</t>
    <rPh sb="1" eb="4">
      <t>シュウエキテキ</t>
    </rPh>
    <rPh sb="4" eb="6">
      <t>シュウシ</t>
    </rPh>
    <rPh sb="6" eb="8">
      <t>ヒリツ</t>
    </rPh>
    <rPh sb="10" eb="13">
      <t>ゼンネンド</t>
    </rPh>
    <rPh sb="16" eb="18">
      <t>ゾウカ</t>
    </rPh>
    <rPh sb="22" eb="24">
      <t>イゼン</t>
    </rPh>
    <rPh sb="27" eb="32">
      <t>ゲスイドウジギョウ</t>
    </rPh>
    <rPh sb="32" eb="34">
      <t>ウンエイ</t>
    </rPh>
    <rPh sb="35" eb="36">
      <t>ヨウ</t>
    </rPh>
    <rPh sb="38" eb="40">
      <t>ヒヨウ</t>
    </rPh>
    <rPh sb="41" eb="43">
      <t>イッパン</t>
    </rPh>
    <rPh sb="43" eb="45">
      <t>カイケイ</t>
    </rPh>
    <rPh sb="48" eb="50">
      <t>クリイレ</t>
    </rPh>
    <rPh sb="51" eb="52">
      <t>タヨ</t>
    </rPh>
    <rPh sb="59" eb="62">
      <t>キギョウサイ</t>
    </rPh>
    <rPh sb="62" eb="64">
      <t>ザンダカ</t>
    </rPh>
    <phoneticPr fontId="4"/>
  </si>
  <si>
    <t>処理場内の電気設備、機械設備は耐用年数を経過しているものが多く、今後更新していく予定。
管渠についても、点検・調査を実施し、腐食している箇所を早期に発見し、維持管理に努めていく。</t>
    <rPh sb="0" eb="3">
      <t>ショリジョウ</t>
    </rPh>
    <rPh sb="3" eb="4">
      <t>ナイ</t>
    </rPh>
    <rPh sb="5" eb="7">
      <t>デンキ</t>
    </rPh>
    <rPh sb="7" eb="9">
      <t>セツビ</t>
    </rPh>
    <rPh sb="10" eb="12">
      <t>キカイ</t>
    </rPh>
    <rPh sb="12" eb="14">
      <t>セツビ</t>
    </rPh>
    <rPh sb="15" eb="17">
      <t>タイヨウ</t>
    </rPh>
    <rPh sb="17" eb="19">
      <t>ネンスウ</t>
    </rPh>
    <rPh sb="20" eb="22">
      <t>ケイカ</t>
    </rPh>
    <rPh sb="29" eb="30">
      <t>オオ</t>
    </rPh>
    <rPh sb="32" eb="34">
      <t>コンゴ</t>
    </rPh>
    <rPh sb="34" eb="36">
      <t>コウシン</t>
    </rPh>
    <rPh sb="40" eb="42">
      <t>ヨテイ</t>
    </rPh>
    <rPh sb="44" eb="46">
      <t>カンキョ</t>
    </rPh>
    <rPh sb="52" eb="54">
      <t>テンケン</t>
    </rPh>
    <rPh sb="55" eb="57">
      <t>チョウサ</t>
    </rPh>
    <rPh sb="58" eb="60">
      <t>ジッシ</t>
    </rPh>
    <rPh sb="62" eb="64">
      <t>フショク</t>
    </rPh>
    <rPh sb="68" eb="70">
      <t>カショ</t>
    </rPh>
    <rPh sb="71" eb="73">
      <t>ソウキ</t>
    </rPh>
    <rPh sb="74" eb="76">
      <t>ハッケン</t>
    </rPh>
    <rPh sb="78" eb="80">
      <t>イジ</t>
    </rPh>
    <rPh sb="80" eb="82">
      <t>カンリ</t>
    </rPh>
    <rPh sb="83" eb="84">
      <t>ツト</t>
    </rPh>
    <phoneticPr fontId="4"/>
  </si>
  <si>
    <t>今後維持管理費に支出が想定されるが、現在の経営のままでいくと、一般会計の負担が大きくなってしまうため、料金改定・未接続世帯への加入促進等、経費回収率を上げられるように努力する。</t>
    <rPh sb="0" eb="2">
      <t>コンゴ</t>
    </rPh>
    <rPh sb="2" eb="4">
      <t>イジ</t>
    </rPh>
    <rPh sb="4" eb="7">
      <t>カンリヒ</t>
    </rPh>
    <rPh sb="8" eb="10">
      <t>シシュツ</t>
    </rPh>
    <rPh sb="11" eb="13">
      <t>ソウテイ</t>
    </rPh>
    <rPh sb="18" eb="20">
      <t>ゲンザイ</t>
    </rPh>
    <rPh sb="21" eb="23">
      <t>ケイエイ</t>
    </rPh>
    <rPh sb="31" eb="33">
      <t>イッパン</t>
    </rPh>
    <rPh sb="33" eb="35">
      <t>カイケイ</t>
    </rPh>
    <rPh sb="36" eb="38">
      <t>フタン</t>
    </rPh>
    <rPh sb="39" eb="40">
      <t>オオ</t>
    </rPh>
    <rPh sb="51" eb="53">
      <t>リョウキン</t>
    </rPh>
    <rPh sb="53" eb="55">
      <t>カイテイ</t>
    </rPh>
    <rPh sb="56" eb="59">
      <t>ミセツゾク</t>
    </rPh>
    <rPh sb="59" eb="61">
      <t>セタイ</t>
    </rPh>
    <rPh sb="63" eb="65">
      <t>カニュウ</t>
    </rPh>
    <rPh sb="65" eb="67">
      <t>ソクシン</t>
    </rPh>
    <rPh sb="67" eb="68">
      <t>トウ</t>
    </rPh>
    <rPh sb="69" eb="71">
      <t>ケイヒ</t>
    </rPh>
    <rPh sb="71" eb="74">
      <t>カイシュウリツ</t>
    </rPh>
    <rPh sb="75" eb="76">
      <t>ア</t>
    </rPh>
    <rPh sb="83" eb="85">
      <t>ドリョク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</si>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</sst>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0.11</c:v>
                </c:pt>
                <c:pt idx="1">
                  <c:v>0.11</c:v>
                </c:pt>
                <c:pt idx="2">
                  <c:v>0.11</c:v>
                </c:pt>
                <c:pt idx="3" formatCode="#,##0.00;&quot;△&quot;#,##0.00">
                  <c:v>0</c:v>
                </c:pt>
                <c:pt idx="4" formatCode="#,##0.00;&quot;△&quot;#,##0.00">
                  <c:v>0</c:v>
                </c:pt>
              </c:numCache>
            </c:numRef>
          </c:val>
        </c:ser>
        <c:dLbls>
          <c:showLegendKey val="0"/>
          <c:showVal val="0"/>
          <c:showCatName val="0"/>
          <c:showSerName val="0"/>
          <c:showPercent val="0"/>
          <c:showBubbleSize val="0"/>
        </c:dLbls>
        <c:gapWidth val="150"/>
        <c:axId val="164526512"/>
        <c:axId val="16452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64526512"/>
        <c:axId val="164526896"/>
      </c:lineChart>
      <c:dateAx>
        <c:axId val="164526512"/>
        <c:scaling>
          <c:orientation val="minMax"/>
        </c:scaling>
        <c:delete val="1"/>
        <c:axPos val="b"/>
        <c:numFmt formatCode="ge" sourceLinked="1"/>
        <c:majorTickMark val="none"/>
        <c:minorTickMark val="none"/>
        <c:tickLblPos val="none"/>
        <c:crossAx val="164526896"/>
        <c:crosses val="autoZero"/>
        <c:auto val="1"/>
        <c:lblOffset val="100"/>
        <c:baseTimeUnit val="years"/>
      </c:dateAx>
      <c:valAx>
        <c:axId val="16452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2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85.56</c:v>
                </c:pt>
                <c:pt idx="1">
                  <c:v>85.33</c:v>
                </c:pt>
                <c:pt idx="2">
                  <c:v>88</c:v>
                </c:pt>
                <c:pt idx="3">
                  <c:v>40.5</c:v>
                </c:pt>
                <c:pt idx="4">
                  <c:v>52.6</c:v>
                </c:pt>
              </c:numCache>
            </c:numRef>
          </c:val>
        </c:ser>
        <c:dLbls>
          <c:showLegendKey val="0"/>
          <c:showVal val="0"/>
          <c:showCatName val="0"/>
          <c:showSerName val="0"/>
          <c:showPercent val="0"/>
          <c:showBubbleSize val="0"/>
        </c:dLbls>
        <c:gapWidth val="150"/>
        <c:axId val="240190688"/>
        <c:axId val="24019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40190688"/>
        <c:axId val="240191080"/>
      </c:lineChart>
      <c:dateAx>
        <c:axId val="240190688"/>
        <c:scaling>
          <c:orientation val="minMax"/>
        </c:scaling>
        <c:delete val="1"/>
        <c:axPos val="b"/>
        <c:numFmt formatCode="ge" sourceLinked="1"/>
        <c:majorTickMark val="none"/>
        <c:minorTickMark val="none"/>
        <c:tickLblPos val="none"/>
        <c:crossAx val="240191080"/>
        <c:crosses val="autoZero"/>
        <c:auto val="1"/>
        <c:lblOffset val="100"/>
        <c:baseTimeUnit val="years"/>
      </c:dateAx>
      <c:valAx>
        <c:axId val="24019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1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74.38</c:v>
                </c:pt>
                <c:pt idx="1">
                  <c:v>74.02</c:v>
                </c:pt>
                <c:pt idx="2">
                  <c:v>77.27</c:v>
                </c:pt>
                <c:pt idx="3">
                  <c:v>78.92</c:v>
                </c:pt>
                <c:pt idx="4">
                  <c:v>80.83</c:v>
                </c:pt>
              </c:numCache>
            </c:numRef>
          </c:val>
        </c:ser>
        <c:dLbls>
          <c:showLegendKey val="0"/>
          <c:showVal val="0"/>
          <c:showCatName val="0"/>
          <c:showSerName val="0"/>
          <c:showPercent val="0"/>
          <c:showBubbleSize val="0"/>
        </c:dLbls>
        <c:gapWidth val="150"/>
        <c:axId val="240192256"/>
        <c:axId val="24019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40192256"/>
        <c:axId val="240192648"/>
      </c:lineChart>
      <c:dateAx>
        <c:axId val="240192256"/>
        <c:scaling>
          <c:orientation val="minMax"/>
        </c:scaling>
        <c:delete val="1"/>
        <c:axPos val="b"/>
        <c:numFmt formatCode="ge" sourceLinked="1"/>
        <c:majorTickMark val="none"/>
        <c:minorTickMark val="none"/>
        <c:tickLblPos val="none"/>
        <c:crossAx val="240192648"/>
        <c:crosses val="autoZero"/>
        <c:auto val="1"/>
        <c:lblOffset val="100"/>
        <c:baseTimeUnit val="years"/>
      </c:dateAx>
      <c:valAx>
        <c:axId val="24019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1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c:v>
                </c:pt>
                <c:pt idx="1">
                  <c:v>88.18</c:v>
                </c:pt>
                <c:pt idx="2">
                  <c:v>89.5</c:v>
                </c:pt>
                <c:pt idx="3">
                  <c:v>86.56</c:v>
                </c:pt>
                <c:pt idx="4">
                  <c:v>88.08</c:v>
                </c:pt>
              </c:numCache>
            </c:numRef>
          </c:val>
        </c:ser>
        <c:dLbls>
          <c:showLegendKey val="0"/>
          <c:showVal val="0"/>
          <c:showCatName val="0"/>
          <c:showSerName val="0"/>
          <c:showPercent val="0"/>
          <c:showBubbleSize val="0"/>
        </c:dLbls>
        <c:gapWidth val="150"/>
        <c:axId val="165110824"/>
        <c:axId val="1651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110824"/>
        <c:axId val="165129440"/>
      </c:lineChart>
      <c:dateAx>
        <c:axId val="165110824"/>
        <c:scaling>
          <c:orientation val="minMax"/>
        </c:scaling>
        <c:delete val="1"/>
        <c:axPos val="b"/>
        <c:numFmt formatCode="ge" sourceLinked="1"/>
        <c:majorTickMark val="none"/>
        <c:minorTickMark val="none"/>
        <c:tickLblPos val="none"/>
        <c:crossAx val="165129440"/>
        <c:crosses val="autoZero"/>
        <c:auto val="1"/>
        <c:lblOffset val="100"/>
        <c:baseTimeUnit val="years"/>
      </c:dateAx>
      <c:valAx>
        <c:axId val="1651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1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163936"/>
        <c:axId val="16517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163936"/>
        <c:axId val="165170464"/>
      </c:lineChart>
      <c:dateAx>
        <c:axId val="165163936"/>
        <c:scaling>
          <c:orientation val="minMax"/>
        </c:scaling>
        <c:delete val="1"/>
        <c:axPos val="b"/>
        <c:numFmt formatCode="ge" sourceLinked="1"/>
        <c:majorTickMark val="none"/>
        <c:minorTickMark val="none"/>
        <c:tickLblPos val="none"/>
        <c:crossAx val="165170464"/>
        <c:crosses val="autoZero"/>
        <c:auto val="1"/>
        <c:lblOffset val="100"/>
        <c:baseTimeUnit val="years"/>
      </c:dateAx>
      <c:valAx>
        <c:axId val="1651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653824"/>
        <c:axId val="165207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653824"/>
        <c:axId val="165207624"/>
      </c:lineChart>
      <c:dateAx>
        <c:axId val="163653824"/>
        <c:scaling>
          <c:orientation val="minMax"/>
        </c:scaling>
        <c:delete val="1"/>
        <c:axPos val="b"/>
        <c:numFmt formatCode="ge" sourceLinked="1"/>
        <c:majorTickMark val="none"/>
        <c:minorTickMark val="none"/>
        <c:tickLblPos val="none"/>
        <c:crossAx val="165207624"/>
        <c:crosses val="autoZero"/>
        <c:auto val="1"/>
        <c:lblOffset val="100"/>
        <c:baseTimeUnit val="years"/>
      </c:dateAx>
      <c:valAx>
        <c:axId val="16520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208800"/>
        <c:axId val="16520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208800"/>
        <c:axId val="165209192"/>
      </c:lineChart>
      <c:dateAx>
        <c:axId val="165208800"/>
        <c:scaling>
          <c:orientation val="minMax"/>
        </c:scaling>
        <c:delete val="1"/>
        <c:axPos val="b"/>
        <c:numFmt formatCode="ge" sourceLinked="1"/>
        <c:majorTickMark val="none"/>
        <c:minorTickMark val="none"/>
        <c:tickLblPos val="none"/>
        <c:crossAx val="165209192"/>
        <c:crosses val="autoZero"/>
        <c:auto val="1"/>
        <c:lblOffset val="100"/>
        <c:baseTimeUnit val="years"/>
      </c:dateAx>
      <c:valAx>
        <c:axId val="16520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0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210368"/>
        <c:axId val="165210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210368"/>
        <c:axId val="165210760"/>
      </c:lineChart>
      <c:dateAx>
        <c:axId val="165210368"/>
        <c:scaling>
          <c:orientation val="minMax"/>
        </c:scaling>
        <c:delete val="1"/>
        <c:axPos val="b"/>
        <c:numFmt formatCode="ge" sourceLinked="1"/>
        <c:majorTickMark val="none"/>
        <c:minorTickMark val="none"/>
        <c:tickLblPos val="none"/>
        <c:crossAx val="165210760"/>
        <c:crosses val="autoZero"/>
        <c:auto val="1"/>
        <c:lblOffset val="100"/>
        <c:baseTimeUnit val="years"/>
      </c:dateAx>
      <c:valAx>
        <c:axId val="16521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367192"/>
        <c:axId val="1653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65367192"/>
        <c:axId val="165367584"/>
      </c:lineChart>
      <c:dateAx>
        <c:axId val="165367192"/>
        <c:scaling>
          <c:orientation val="minMax"/>
        </c:scaling>
        <c:delete val="1"/>
        <c:axPos val="b"/>
        <c:numFmt formatCode="ge" sourceLinked="1"/>
        <c:majorTickMark val="none"/>
        <c:minorTickMark val="none"/>
        <c:tickLblPos val="none"/>
        <c:crossAx val="165367584"/>
        <c:crosses val="autoZero"/>
        <c:auto val="1"/>
        <c:lblOffset val="100"/>
        <c:baseTimeUnit val="years"/>
      </c:dateAx>
      <c:valAx>
        <c:axId val="1653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6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93.4</c:v>
                </c:pt>
                <c:pt idx="1">
                  <c:v>73.56</c:v>
                </c:pt>
                <c:pt idx="2">
                  <c:v>87.4</c:v>
                </c:pt>
                <c:pt idx="3">
                  <c:v>84.44</c:v>
                </c:pt>
                <c:pt idx="4">
                  <c:v>86.51</c:v>
                </c:pt>
              </c:numCache>
            </c:numRef>
          </c:val>
        </c:ser>
        <c:dLbls>
          <c:showLegendKey val="0"/>
          <c:showVal val="0"/>
          <c:showCatName val="0"/>
          <c:showSerName val="0"/>
          <c:showPercent val="0"/>
          <c:showBubbleSize val="0"/>
        </c:dLbls>
        <c:gapWidth val="150"/>
        <c:axId val="165368760"/>
        <c:axId val="1653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65368760"/>
        <c:axId val="165369152"/>
      </c:lineChart>
      <c:dateAx>
        <c:axId val="165368760"/>
        <c:scaling>
          <c:orientation val="minMax"/>
        </c:scaling>
        <c:delete val="1"/>
        <c:axPos val="b"/>
        <c:numFmt formatCode="ge" sourceLinked="1"/>
        <c:majorTickMark val="none"/>
        <c:minorTickMark val="none"/>
        <c:tickLblPos val="none"/>
        <c:crossAx val="165369152"/>
        <c:crosses val="autoZero"/>
        <c:auto val="1"/>
        <c:lblOffset val="100"/>
        <c:baseTimeUnit val="years"/>
      </c:dateAx>
      <c:valAx>
        <c:axId val="1653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6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97.3</c:v>
                </c:pt>
                <c:pt idx="1">
                  <c:v>124.93</c:v>
                </c:pt>
                <c:pt idx="2">
                  <c:v>118.23</c:v>
                </c:pt>
                <c:pt idx="3">
                  <c:v>120.79</c:v>
                </c:pt>
                <c:pt idx="4">
                  <c:v>100.15</c:v>
                </c:pt>
              </c:numCache>
            </c:numRef>
          </c:val>
        </c:ser>
        <c:dLbls>
          <c:showLegendKey val="0"/>
          <c:showVal val="0"/>
          <c:showCatName val="0"/>
          <c:showSerName val="0"/>
          <c:showPercent val="0"/>
          <c:showBubbleSize val="0"/>
        </c:dLbls>
        <c:gapWidth val="150"/>
        <c:axId val="165370328"/>
        <c:axId val="24018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65370328"/>
        <c:axId val="240189512"/>
      </c:lineChart>
      <c:dateAx>
        <c:axId val="165370328"/>
        <c:scaling>
          <c:orientation val="minMax"/>
        </c:scaling>
        <c:delete val="1"/>
        <c:axPos val="b"/>
        <c:numFmt formatCode="ge" sourceLinked="1"/>
        <c:majorTickMark val="none"/>
        <c:minorTickMark val="none"/>
        <c:tickLblPos val="none"/>
        <c:crossAx val="240189512"/>
        <c:crosses val="autoZero"/>
        <c:auto val="1"/>
        <c:lblOffset val="100"/>
        <c:baseTimeUnit val="years"/>
      </c:dateAx>
      <c:valAx>
        <c:axId val="24018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7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川場村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124</v>
      </c>
      <c r="AE8" s="73"/>
      <c r="AF8" s="73"/>
      <c r="AG8" s="73"/>
      <c r="AH8" s="73"/>
      <c r="AI8" s="73"/>
      <c r="AJ8" s="73"/>
      <c r="AK8" s="4"/>
      <c r="AL8" s="67">
        <f>データ!S6</f>
        <v>3356</v>
      </c>
      <c r="AM8" s="67"/>
      <c r="AN8" s="67"/>
      <c r="AO8" s="67"/>
      <c r="AP8" s="67"/>
      <c r="AQ8" s="67"/>
      <c r="AR8" s="67"/>
      <c r="AS8" s="67"/>
      <c r="AT8" s="66">
        <f>データ!T6</f>
        <v>85.25</v>
      </c>
      <c r="AU8" s="66"/>
      <c r="AV8" s="66"/>
      <c r="AW8" s="66"/>
      <c r="AX8" s="66"/>
      <c r="AY8" s="66"/>
      <c r="AZ8" s="66"/>
      <c r="BA8" s="66"/>
      <c r="BB8" s="66">
        <f>データ!U6</f>
        <v>39.369999999999997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89.71</v>
      </c>
      <c r="Q10" s="66"/>
      <c r="R10" s="66"/>
      <c r="S10" s="66"/>
      <c r="T10" s="66"/>
      <c r="U10" s="66"/>
      <c r="V10" s="66"/>
      <c r="W10" s="66">
        <f>データ!Q6</f>
        <v>92.35</v>
      </c>
      <c r="X10" s="66"/>
      <c r="Y10" s="66"/>
      <c r="Z10" s="66"/>
      <c r="AA10" s="66"/>
      <c r="AB10" s="66"/>
      <c r="AC10" s="66"/>
      <c r="AD10" s="67">
        <f>データ!R6</f>
        <v>1720</v>
      </c>
      <c r="AE10" s="67"/>
      <c r="AF10" s="67"/>
      <c r="AG10" s="67"/>
      <c r="AH10" s="67"/>
      <c r="AI10" s="67"/>
      <c r="AJ10" s="67"/>
      <c r="AK10" s="2"/>
      <c r="AL10" s="67">
        <f>データ!V6</f>
        <v>2999</v>
      </c>
      <c r="AM10" s="67"/>
      <c r="AN10" s="67"/>
      <c r="AO10" s="67"/>
      <c r="AP10" s="67"/>
      <c r="AQ10" s="67"/>
      <c r="AR10" s="67"/>
      <c r="AS10" s="67"/>
      <c r="AT10" s="66">
        <f>データ!W6</f>
        <v>1.58</v>
      </c>
      <c r="AU10" s="66"/>
      <c r="AV10" s="66"/>
      <c r="AW10" s="66"/>
      <c r="AX10" s="66"/>
      <c r="AY10" s="66"/>
      <c r="AZ10" s="66"/>
      <c r="BA10" s="66"/>
      <c r="BB10" s="66">
        <f>データ!X6</f>
        <v>1898.1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104442</v>
      </c>
      <c r="D6" s="33">
        <f t="shared" si="3"/>
        <v>47</v>
      </c>
      <c r="E6" s="33">
        <f t="shared" si="3"/>
        <v>17</v>
      </c>
      <c r="F6" s="33">
        <f t="shared" si="3"/>
        <v>4</v>
      </c>
      <c r="G6" s="33">
        <f t="shared" si="3"/>
        <v>0</v>
      </c>
      <c r="H6" s="33" t="str">
        <f t="shared" si="3"/>
        <v>群馬県　川場村</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89.71</v>
      </c>
      <c r="Q6" s="34">
        <f t="shared" si="3"/>
        <v>92.35</v>
      </c>
      <c r="R6" s="34">
        <f t="shared" si="3"/>
        <v>1720</v>
      </c>
      <c r="S6" s="34">
        <f t="shared" si="3"/>
        <v>3356</v>
      </c>
      <c r="T6" s="34">
        <f t="shared" si="3"/>
        <v>85.25</v>
      </c>
      <c r="U6" s="34">
        <f t="shared" si="3"/>
        <v>39.369999999999997</v>
      </c>
      <c r="V6" s="34">
        <f t="shared" si="3"/>
        <v>2999</v>
      </c>
      <c r="W6" s="34">
        <f t="shared" si="3"/>
        <v>1.58</v>
      </c>
      <c r="X6" s="34">
        <f t="shared" si="3"/>
        <v>1898.1</v>
      </c>
      <c r="Y6" s="35">
        <f>IF(Y7="",NA(),Y7)</f>
        <v>93</v>
      </c>
      <c r="Z6" s="35">
        <f t="shared" ref="Z6:AH6" si="4">IF(Z7="",NA(),Z7)</f>
        <v>88.18</v>
      </c>
      <c r="AA6" s="35">
        <f t="shared" si="4"/>
        <v>89.5</v>
      </c>
      <c r="AB6" s="35">
        <f t="shared" si="4"/>
        <v>86.56</v>
      </c>
      <c r="AC6" s="35">
        <f t="shared" si="4"/>
        <v>88.08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93.4</v>
      </c>
      <c r="BR6" s="35">
        <f t="shared" ref="BR6:BZ6" si="8">IF(BR7="",NA(),BR7)</f>
        <v>73.56</v>
      </c>
      <c r="BS6" s="35">
        <f t="shared" si="8"/>
        <v>87.4</v>
      </c>
      <c r="BT6" s="35">
        <f t="shared" si="8"/>
        <v>84.44</v>
      </c>
      <c r="BU6" s="35">
        <f t="shared" si="8"/>
        <v>86.51</v>
      </c>
      <c r="BV6" s="35">
        <f t="shared" si="8"/>
        <v>62.83</v>
      </c>
      <c r="BW6" s="35">
        <f t="shared" si="8"/>
        <v>64.63</v>
      </c>
      <c r="BX6" s="35">
        <f t="shared" si="8"/>
        <v>66.56</v>
      </c>
      <c r="BY6" s="35">
        <f t="shared" si="8"/>
        <v>66.22</v>
      </c>
      <c r="BZ6" s="35">
        <f t="shared" si="8"/>
        <v>69.87</v>
      </c>
      <c r="CA6" s="34" t="str">
        <f>IF(CA7="","",IF(CA7="-","【-】","【"&amp;SUBSTITUTE(TEXT(CA7,"#,##0.00"),"-","△")&amp;"】"))</f>
        <v>【69.80】</v>
      </c>
      <c r="CB6" s="35">
        <f>IF(CB7="",NA(),CB7)</f>
        <v>97.3</v>
      </c>
      <c r="CC6" s="35">
        <f t="shared" ref="CC6:CK6" si="9">IF(CC7="",NA(),CC7)</f>
        <v>124.93</v>
      </c>
      <c r="CD6" s="35">
        <f t="shared" si="9"/>
        <v>118.23</v>
      </c>
      <c r="CE6" s="35">
        <f t="shared" si="9"/>
        <v>120.79</v>
      </c>
      <c r="CF6" s="35">
        <f t="shared" si="9"/>
        <v>100.15</v>
      </c>
      <c r="CG6" s="35">
        <f t="shared" si="9"/>
        <v>250.43</v>
      </c>
      <c r="CH6" s="35">
        <f t="shared" si="9"/>
        <v>245.75</v>
      </c>
      <c r="CI6" s="35">
        <f t="shared" si="9"/>
        <v>244.29</v>
      </c>
      <c r="CJ6" s="35">
        <f t="shared" si="9"/>
        <v>246.72</v>
      </c>
      <c r="CK6" s="35">
        <f t="shared" si="9"/>
        <v>234.96</v>
      </c>
      <c r="CL6" s="34" t="str">
        <f>IF(CL7="","",IF(CL7="-","【-】","【"&amp;SUBSTITUTE(TEXT(CL7,"#,##0.00"),"-","△")&amp;"】"))</f>
        <v>【232.54】</v>
      </c>
      <c r="CM6" s="35">
        <f>IF(CM7="",NA(),CM7)</f>
        <v>85.56</v>
      </c>
      <c r="CN6" s="35">
        <f t="shared" ref="CN6:CV6" si="10">IF(CN7="",NA(),CN7)</f>
        <v>85.33</v>
      </c>
      <c r="CO6" s="35">
        <f t="shared" si="10"/>
        <v>88</v>
      </c>
      <c r="CP6" s="35">
        <f t="shared" si="10"/>
        <v>40.5</v>
      </c>
      <c r="CQ6" s="35">
        <f t="shared" si="10"/>
        <v>52.6</v>
      </c>
      <c r="CR6" s="35">
        <f t="shared" si="10"/>
        <v>42.31</v>
      </c>
      <c r="CS6" s="35">
        <f t="shared" si="10"/>
        <v>43.65</v>
      </c>
      <c r="CT6" s="35">
        <f t="shared" si="10"/>
        <v>43.58</v>
      </c>
      <c r="CU6" s="35">
        <f t="shared" si="10"/>
        <v>41.35</v>
      </c>
      <c r="CV6" s="35">
        <f t="shared" si="10"/>
        <v>42.9</v>
      </c>
      <c r="CW6" s="34" t="str">
        <f>IF(CW7="","",IF(CW7="-","【-】","【"&amp;SUBSTITUTE(TEXT(CW7,"#,##0.00"),"-","△")&amp;"】"))</f>
        <v>【42.17】</v>
      </c>
      <c r="CX6" s="35">
        <f>IF(CX7="",NA(),CX7)</f>
        <v>74.38</v>
      </c>
      <c r="CY6" s="35">
        <f t="shared" ref="CY6:DG6" si="11">IF(CY7="",NA(),CY7)</f>
        <v>74.02</v>
      </c>
      <c r="CZ6" s="35">
        <f t="shared" si="11"/>
        <v>77.27</v>
      </c>
      <c r="DA6" s="35">
        <f t="shared" si="11"/>
        <v>78.92</v>
      </c>
      <c r="DB6" s="35">
        <f t="shared" si="11"/>
        <v>80.83</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0.11</v>
      </c>
      <c r="EF6" s="35">
        <f t="shared" ref="EF6:EN6" si="14">IF(EF7="",NA(),EF7)</f>
        <v>0.11</v>
      </c>
      <c r="EG6" s="35">
        <f t="shared" si="14"/>
        <v>0.11</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104442</v>
      </c>
      <c r="D7" s="37">
        <v>47</v>
      </c>
      <c r="E7" s="37">
        <v>17</v>
      </c>
      <c r="F7" s="37">
        <v>4</v>
      </c>
      <c r="G7" s="37">
        <v>0</v>
      </c>
      <c r="H7" s="37" t="s">
        <v>109</v>
      </c>
      <c r="I7" s="37" t="s">
        <v>110</v>
      </c>
      <c r="J7" s="37" t="s">
        <v>111</v>
      </c>
      <c r="K7" s="37" t="s">
        <v>112</v>
      </c>
      <c r="L7" s="37" t="s">
        <v>113</v>
      </c>
      <c r="M7" s="37"/>
      <c r="N7" s="38" t="s">
        <v>114</v>
      </c>
      <c r="O7" s="38" t="s">
        <v>115</v>
      </c>
      <c r="P7" s="38">
        <v>89.71</v>
      </c>
      <c r="Q7" s="38">
        <v>92.35</v>
      </c>
      <c r="R7" s="38">
        <v>1720</v>
      </c>
      <c r="S7" s="38">
        <v>3356</v>
      </c>
      <c r="T7" s="38">
        <v>85.25</v>
      </c>
      <c r="U7" s="38">
        <v>39.369999999999997</v>
      </c>
      <c r="V7" s="38">
        <v>2999</v>
      </c>
      <c r="W7" s="38">
        <v>1.58</v>
      </c>
      <c r="X7" s="38">
        <v>1898.1</v>
      </c>
      <c r="Y7" s="38">
        <v>93</v>
      </c>
      <c r="Z7" s="38">
        <v>88.18</v>
      </c>
      <c r="AA7" s="38">
        <v>89.5</v>
      </c>
      <c r="AB7" s="38">
        <v>86.56</v>
      </c>
      <c r="AC7" s="38">
        <v>88.08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1622.51</v>
      </c>
      <c r="BL7" s="38">
        <v>1569.13</v>
      </c>
      <c r="BM7" s="38">
        <v>1436</v>
      </c>
      <c r="BN7" s="38">
        <v>1434.89</v>
      </c>
      <c r="BO7" s="38">
        <v>1298.9100000000001</v>
      </c>
      <c r="BP7" s="38">
        <v>1348.09</v>
      </c>
      <c r="BQ7" s="38">
        <v>93.4</v>
      </c>
      <c r="BR7" s="38">
        <v>73.56</v>
      </c>
      <c r="BS7" s="38">
        <v>87.4</v>
      </c>
      <c r="BT7" s="38">
        <v>84.44</v>
      </c>
      <c r="BU7" s="38">
        <v>86.51</v>
      </c>
      <c r="BV7" s="38">
        <v>62.83</v>
      </c>
      <c r="BW7" s="38">
        <v>64.63</v>
      </c>
      <c r="BX7" s="38">
        <v>66.56</v>
      </c>
      <c r="BY7" s="38">
        <v>66.22</v>
      </c>
      <c r="BZ7" s="38">
        <v>69.87</v>
      </c>
      <c r="CA7" s="38">
        <v>69.8</v>
      </c>
      <c r="CB7" s="38">
        <v>97.3</v>
      </c>
      <c r="CC7" s="38">
        <v>124.93</v>
      </c>
      <c r="CD7" s="38">
        <v>118.23</v>
      </c>
      <c r="CE7" s="38">
        <v>120.79</v>
      </c>
      <c r="CF7" s="38">
        <v>100.15</v>
      </c>
      <c r="CG7" s="38">
        <v>250.43</v>
      </c>
      <c r="CH7" s="38">
        <v>245.75</v>
      </c>
      <c r="CI7" s="38">
        <v>244.29</v>
      </c>
      <c r="CJ7" s="38">
        <v>246.72</v>
      </c>
      <c r="CK7" s="38">
        <v>234.96</v>
      </c>
      <c r="CL7" s="38">
        <v>232.54</v>
      </c>
      <c r="CM7" s="38">
        <v>85.56</v>
      </c>
      <c r="CN7" s="38">
        <v>85.33</v>
      </c>
      <c r="CO7" s="38">
        <v>88</v>
      </c>
      <c r="CP7" s="38">
        <v>40.5</v>
      </c>
      <c r="CQ7" s="38">
        <v>52.6</v>
      </c>
      <c r="CR7" s="38">
        <v>42.31</v>
      </c>
      <c r="CS7" s="38">
        <v>43.65</v>
      </c>
      <c r="CT7" s="38">
        <v>43.58</v>
      </c>
      <c r="CU7" s="38">
        <v>41.35</v>
      </c>
      <c r="CV7" s="38">
        <v>42.9</v>
      </c>
      <c r="CW7" s="38">
        <v>42.17</v>
      </c>
      <c r="CX7" s="38">
        <v>74.38</v>
      </c>
      <c r="CY7" s="38">
        <v>74.02</v>
      </c>
      <c r="CZ7" s="38">
        <v>77.27</v>
      </c>
      <c r="DA7" s="38">
        <v>78.92</v>
      </c>
      <c r="DB7" s="38">
        <v>80.83</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0.11</v>
      </c>
      <c r="EF7" s="38">
        <v>0.11</v>
      </c>
      <c r="EG7" s="38">
        <v>0.11</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2018-02-23T06:18:59Z</cp:lastPrinted>
  <dcterms:created xsi:type="dcterms:W3CDTF">2017-12-25T02:18:02Z</dcterms:created>
  <dcterms:modified xsi:type="dcterms:W3CDTF">2018-02-23T06:30:42Z</dcterms:modified>
  <cp:category/>
</cp:coreProperties>
</file>