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4_市町村回答\04 伊勢崎市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AD10" i="4" s="1"/>
  <c r="Q6" i="5"/>
  <c r="P6" i="5"/>
  <c r="O6" i="5"/>
  <c r="I10" i="4" s="1"/>
  <c r="N6" i="5"/>
  <c r="B10" i="4" s="1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BB10" i="4"/>
  <c r="W10" i="4"/>
  <c r="P10" i="4"/>
  <c r="BB8" i="4"/>
  <c r="AT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<sst xmlns="http://schemas.openxmlformats.org/spreadsheetml/2006/main" count="240" uniqueCount="125">
  <si>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</si>
  <si>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</si>
  <si>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</si>
  <si>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</si>
  <si>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</si>
  <si>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</si>
  <si>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</si>
  <si>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</si>
  <si>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</si>
  <si>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</si>
  <si>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</si>
  <si>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</si>
  <si>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</si>
  <si>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</si>
  <si>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</si>
  <si>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</si>
  <si>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</si>
  <si>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</si>
  <si>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</si>
  <si>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</si>
  <si>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</si>
  <si>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</si>
  <si>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</si>
  <si>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</si>
  <si>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</si>
  <si>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</si>
  <si>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</si>
  <si>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</si>
  <si>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</si>
  <si>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</si>
  <si>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</si>
  <si>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</si>
  <si>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</si>
  <si>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</si>
  <si>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</si>
  <si>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</si>
  <si>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</si>
  <si>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</si>
  <si>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</si>
  <si>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</si>
  <si>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</si>
  <si>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</si>
  <si>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</si>
  <si>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</si>
  <si>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</si>
  <si>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</si>
  <si>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</si>
  <si>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</si>
  <si>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</si>
  <si>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</si>
  <si>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</si>
  <si>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</si>
  <si>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</si>
  <si>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</si>
  <si>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</si>
  <si>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</si>
  <si>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</si>
  <si>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</si>
  <si>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</si>
  <si>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</si>
  <si>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</si>
  <si>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</si>
  <si>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</si>
  <si>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</si>
  <si>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</si>
  <si>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</si>
  <si>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</si>
  <si>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</si>
  <si>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</si>
  <si>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</si>
  <si>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</si>
  <si>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</si>
  <si>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</si>
  <si>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</si>
  <si>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</si>
  <si>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</si>
  <si>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</si>
  <si>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</si>
  <si>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</si>
  <si>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</si>
  <si>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</si>
  <si>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</si>
  <si>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</si>
  <si>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</si>
  <si>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</si>
  <si>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</si>
  <si>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</si>
  <si>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</si>
  <si>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</si>
  <si>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</si>
  <si>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</si>
  <si>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</si>
  <si>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</si>
  <si>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</si>
  <si>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</si>
  <si>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</si>
  <si>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</si>
  <si>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</si>
  <si>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</si>
  <si>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</si>
  <si>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</si>
  <si>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</si>
  <si>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</si>
  <si>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</si>
  <si>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</si>
  <si>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</si>
  <si>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</si>
  <si>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</si>
  <si>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</si>
  <si>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伊勢崎市</t>
  </si>
  <si>
    <t>法非適用</t>
  </si>
  <si>
    <t>下水道事業</t>
  </si>
  <si>
    <t>公共下水道</t>
  </si>
  <si>
    <t>Bd1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</si>
  <si>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</si>
  <si>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</si>
  <si>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</si>
  <si>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</si>
  <si>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</si>
  <si>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</si>
  <si>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</si>
  <si>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(1)①単年度の収支が黒字であることを示す100％を
下回っている。
④平均値を超えている状況が続いていたが、近年の借入額の減少により、平成２８年度では平均を下回っている。
⑤100％を下回っている状態が続いており、使用料
収入だけでは、汚水処理費を賄えていない。
⑥平均値を下回る状態が続いており、効率的な汚水
処理が行われている。
⑦経年比較では増加傾向にあるが、平均値を下回っ
ている。下水道の整備や接続促進により、流入量を
増やす必要がある。晴天時現在処理能力の見直しにより施設利用率が平成２７年度以度より減少している。
⑧経年比較では、横ばい傾向にあり平均値を下回っ
ているおり、接続促進に努めている。
(2)類似団体と比較し、汚水処理原価から効率的な
汚水処理が行えている一方で、水洗化率が低く、施
設利用率も同様に低い。
　引き続き、効率的な下水道整備や下水道への接続促進のための戸別訪問、イベント会場でのPR活動を行いながら、市民へのご理解ご協力により接続促進を図る。</t>
    <rPh sb="55" eb="57">
      <t>キンネン</t>
    </rPh>
    <rPh sb="58" eb="60">
      <t>カリイレ</t>
    </rPh>
    <rPh sb="60" eb="61">
      <t>ガク</t>
    </rPh>
    <rPh sb="62" eb="64">
      <t>ゲンショウ</t>
    </rPh>
    <rPh sb="68" eb="70">
      <t>ヘイセイ</t>
    </rPh>
    <rPh sb="72" eb="74">
      <t>ネンド</t>
    </rPh>
    <rPh sb="76" eb="78">
      <t>ヘイキン</t>
    </rPh>
    <rPh sb="79" eb="81">
      <t>シタマワ</t>
    </rPh>
    <rPh sb="225" eb="227">
      <t>セイテン</t>
    </rPh>
    <rPh sb="227" eb="228">
      <t>ジ</t>
    </rPh>
    <rPh sb="228" eb="230">
      <t>ゲンザイ</t>
    </rPh>
    <rPh sb="230" eb="232">
      <t>ショリ</t>
    </rPh>
    <rPh sb="232" eb="234">
      <t>ノウリョク</t>
    </rPh>
    <rPh sb="235" eb="237">
      <t>ミナオ</t>
    </rPh>
    <rPh sb="241" eb="243">
      <t>シセツ</t>
    </rPh>
    <rPh sb="243" eb="246">
      <t>リヨウリツ</t>
    </rPh>
    <rPh sb="257" eb="259">
      <t>ゲンショウ</t>
    </rPh>
    <rPh sb="295" eb="297">
      <t>セツゾク</t>
    </rPh>
    <rPh sb="297" eb="299">
      <t>ソクシン</t>
    </rPh>
    <rPh sb="300" eb="301">
      <t>ツト</t>
    </rPh>
    <rPh sb="369" eb="370">
      <t>ヒ</t>
    </rPh>
    <rPh sb="371" eb="372">
      <t>ツヅ</t>
    </rPh>
    <rPh sb="374" eb="377">
      <t>コウリツテキ</t>
    </rPh>
    <rPh sb="378" eb="381">
      <t>ゲスイドウ</t>
    </rPh>
    <rPh sb="381" eb="383">
      <t>セイビ</t>
    </rPh>
    <rPh sb="384" eb="387">
      <t>ゲスイドウ</t>
    </rPh>
    <rPh sb="389" eb="391">
      <t>セツゾク</t>
    </rPh>
    <rPh sb="391" eb="393">
      <t>ソクシン</t>
    </rPh>
    <rPh sb="397" eb="399">
      <t>コベツ</t>
    </rPh>
    <rPh sb="399" eb="401">
      <t>ホウモン</t>
    </rPh>
    <rPh sb="406" eb="408">
      <t>カイジョウ</t>
    </rPh>
    <rPh sb="412" eb="414">
      <t>カツドウ</t>
    </rPh>
    <rPh sb="415" eb="416">
      <t>オコナ</t>
    </rPh>
    <rPh sb="421" eb="423">
      <t>シミン</t>
    </rPh>
    <rPh sb="426" eb="428">
      <t>リカイ</t>
    </rPh>
    <rPh sb="429" eb="431">
      <t>キョウリョク</t>
    </rPh>
    <rPh sb="434" eb="436">
      <t>セツゾク</t>
    </rPh>
    <rPh sb="436" eb="438">
      <t>ソクシン</t>
    </rPh>
    <rPh sb="439" eb="440">
      <t>ハカ</t>
    </rPh>
    <phoneticPr fontId="4"/>
  </si>
  <si>
    <t>(1)③平成２８年度末まで管渠の更新は、行っていない。
(2)類似団体では管渠の更新が始まっているが、今
後は資産台帳等を作成し、計画的及び平準化した管
渠の更新を予定。</t>
    <phoneticPr fontId="4"/>
  </si>
  <si>
    <t>(1)収益的収支比率や経費回収率から、公共下水道
の維持管理費は、下水道使用料で賄えていない。一
方で、汚水処理原価の平均値との比較から効率的な
汚水処理が行えている。また施設利用率や水洗化率
の平均値との比較から、水洗化率を向上させ、下水
道整備により施設利用率の向上を図る必要がある。
(2)本市の下水道普及率は33.6％であり、全国平均
の78.3％(福島県において、東日本大震災の影響に
より調査不能な市町村を除く)を大きく下回って
おり、いまだ整備途上にあります。人口が集中する
区域への下水道整備を進めるとともに、整備区域内
の接続促進を進め施設利用率を向上させる必要があ
ります。
　また、同時に下水道事業の健全で持続可能な経営
管理に努めます。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</si>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</sst>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94216"/>
        <c:axId val="17009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0.27</c:v>
                </c:pt>
                <c:pt idx="4">
                  <c:v>0.17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94216"/>
        <c:axId val="170094608"/>
      </c:lineChart>
      <c:dateAx>
        <c:axId val="170094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094608"/>
        <c:crosses val="autoZero"/>
        <c:auto val="1"/>
        <c:lblOffset val="100"/>
        <c:baseTimeUnit val="years"/>
      </c:dateAx>
      <c:valAx>
        <c:axId val="17009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094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61.82</c:v>
                </c:pt>
                <c:pt idx="2">
                  <c:v>63.88</c:v>
                </c:pt>
                <c:pt idx="3">
                  <c:v>63.43</c:v>
                </c:pt>
                <c:pt idx="4">
                  <c:v>53.74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90784"/>
        <c:axId val="17115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62.27</c:v>
                </c:pt>
                <c:pt idx="1">
                  <c:v>64.12</c:v>
                </c:pt>
                <c:pt idx="2">
                  <c:v>64.87</c:v>
                </c:pt>
                <c:pt idx="3">
                  <c:v>65.62</c:v>
                </c:pt>
                <c:pt idx="4">
                  <c:v>64.67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90784"/>
        <c:axId val="171153104"/>
      </c:lineChart>
      <c:dateAx>
        <c:axId val="17169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153104"/>
        <c:crosses val="autoZero"/>
        <c:auto val="1"/>
        <c:lblOffset val="100"/>
        <c:baseTimeUnit val="years"/>
      </c:dateAx>
      <c:valAx>
        <c:axId val="17115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9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81.739999999999995</c:v>
                </c:pt>
                <c:pt idx="1">
                  <c:v>82.71</c:v>
                </c:pt>
                <c:pt idx="2">
                  <c:v>81.09</c:v>
                </c:pt>
                <c:pt idx="3">
                  <c:v>82.4</c:v>
                </c:pt>
                <c:pt idx="4">
                  <c:v>83.15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46328"/>
        <c:axId val="248925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90.91</c:v>
                </c:pt>
                <c:pt idx="2">
                  <c:v>91.11</c:v>
                </c:pt>
                <c:pt idx="3">
                  <c:v>91.44</c:v>
                </c:pt>
                <c:pt idx="4">
                  <c:v>91.76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46328"/>
        <c:axId val="248925864"/>
      </c:lineChart>
      <c:dateAx>
        <c:axId val="171146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925864"/>
        <c:crosses val="autoZero"/>
        <c:auto val="1"/>
        <c:lblOffset val="100"/>
        <c:baseTimeUnit val="years"/>
      </c:dateAx>
      <c:valAx>
        <c:axId val="248925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146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76.66</c:v>
                </c:pt>
                <c:pt idx="1">
                  <c:v>76.290000000000006</c:v>
                </c:pt>
                <c:pt idx="2">
                  <c:v>76.739999999999995</c:v>
                </c:pt>
                <c:pt idx="3">
                  <c:v>75.849999999999994</c:v>
                </c:pt>
                <c:pt idx="4">
                  <c:v>76.13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384104"/>
        <c:axId val="17038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84104"/>
        <c:axId val="170384496"/>
      </c:lineChart>
      <c:dateAx>
        <c:axId val="170384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384496"/>
        <c:crosses val="autoZero"/>
        <c:auto val="1"/>
        <c:lblOffset val="100"/>
        <c:baseTimeUnit val="years"/>
      </c:dateAx>
      <c:valAx>
        <c:axId val="17038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384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816"/>
        <c:axId val="17077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69816"/>
        <c:axId val="170770208"/>
      </c:lineChart>
      <c:dateAx>
        <c:axId val="170769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770208"/>
        <c:crosses val="autoZero"/>
        <c:auto val="1"/>
        <c:lblOffset val="100"/>
        <c:baseTimeUnit val="years"/>
      </c:dateAx>
      <c:valAx>
        <c:axId val="17077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769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42864"/>
        <c:axId val="171143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42864"/>
        <c:axId val="171143256"/>
      </c:lineChart>
      <c:dateAx>
        <c:axId val="17114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143256"/>
        <c:crosses val="autoZero"/>
        <c:auto val="1"/>
        <c:lblOffset val="100"/>
        <c:baseTimeUnit val="years"/>
      </c:dateAx>
      <c:valAx>
        <c:axId val="171143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14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52080"/>
        <c:axId val="171152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52080"/>
        <c:axId val="171152472"/>
      </c:lineChart>
      <c:dateAx>
        <c:axId val="171152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152472"/>
        <c:crosses val="autoZero"/>
        <c:auto val="1"/>
        <c:lblOffset val="100"/>
        <c:baseTimeUnit val="years"/>
      </c:dateAx>
      <c:valAx>
        <c:axId val="171152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152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44280"/>
        <c:axId val="115117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44280"/>
        <c:axId val="115117128"/>
      </c:lineChart>
      <c:dateAx>
        <c:axId val="171144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117128"/>
        <c:crosses val="autoZero"/>
        <c:auto val="1"/>
        <c:lblOffset val="100"/>
        <c:baseTimeUnit val="years"/>
      </c:dateAx>
      <c:valAx>
        <c:axId val="115117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144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1018.51</c:v>
                </c:pt>
                <c:pt idx="1">
                  <c:v>990.97</c:v>
                </c:pt>
                <c:pt idx="2">
                  <c:v>1012.39</c:v>
                </c:pt>
                <c:pt idx="3">
                  <c:v>943.83</c:v>
                </c:pt>
                <c:pt idx="4">
                  <c:v>765.21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18304"/>
        <c:axId val="115118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918.88</c:v>
                </c:pt>
                <c:pt idx="1">
                  <c:v>885.97</c:v>
                </c:pt>
                <c:pt idx="2">
                  <c:v>854.16</c:v>
                </c:pt>
                <c:pt idx="3">
                  <c:v>848.31</c:v>
                </c:pt>
                <c:pt idx="4">
                  <c:v>774.99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18304"/>
        <c:axId val="115118696"/>
      </c:lineChart>
      <c:dateAx>
        <c:axId val="11511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118696"/>
        <c:crosses val="autoZero"/>
        <c:auto val="1"/>
        <c:lblOffset val="100"/>
        <c:baseTimeUnit val="years"/>
      </c:dateAx>
      <c:valAx>
        <c:axId val="115118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11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71.66</c:v>
                </c:pt>
                <c:pt idx="1">
                  <c:v>72.67</c:v>
                </c:pt>
                <c:pt idx="2">
                  <c:v>73.81</c:v>
                </c:pt>
                <c:pt idx="3">
                  <c:v>74.040000000000006</c:v>
                </c:pt>
                <c:pt idx="4">
                  <c:v>73.86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00120"/>
        <c:axId val="2488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88.2</c:v>
                </c:pt>
                <c:pt idx="1">
                  <c:v>89.94</c:v>
                </c:pt>
                <c:pt idx="2">
                  <c:v>93.13</c:v>
                </c:pt>
                <c:pt idx="3">
                  <c:v>94.38</c:v>
                </c:pt>
                <c:pt idx="4">
                  <c:v>96.57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00120"/>
        <c:axId val="248800512"/>
      </c:lineChart>
      <c:dateAx>
        <c:axId val="248800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8800512"/>
        <c:crosses val="autoZero"/>
        <c:auto val="1"/>
        <c:lblOffset val="100"/>
        <c:baseTimeUnit val="years"/>
      </c:dateAx>
      <c:valAx>
        <c:axId val="2488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8800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151.04</c:v>
                </c:pt>
                <c:pt idx="1">
                  <c:v>151.03</c:v>
                </c:pt>
                <c:pt idx="2">
                  <c:v>151.02000000000001</c:v>
                </c:pt>
                <c:pt idx="3">
                  <c:v>150.94</c:v>
                </c:pt>
                <c:pt idx="4">
                  <c:v>150.56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43888"/>
        <c:axId val="171689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171.78</c:v>
                </c:pt>
                <c:pt idx="1">
                  <c:v>168.57</c:v>
                </c:pt>
                <c:pt idx="2">
                  <c:v>167.97</c:v>
                </c:pt>
                <c:pt idx="3">
                  <c:v>165.45</c:v>
                </c:pt>
                <c:pt idx="4">
                  <c:v>161.54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43888"/>
        <c:axId val="171689608"/>
      </c:lineChart>
      <c:dateAx>
        <c:axId val="171143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89608"/>
        <c:crosses val="autoZero"/>
        <c:auto val="1"/>
        <c:lblOffset val="100"/>
        <c:baseTimeUnit val="years"/>
      </c:dateAx>
      <c:valAx>
        <c:axId val="171689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143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群馬県　伊勢崎市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Bd1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212046</v>
      </c>
      <c r="AM8" s="50"/>
      <c r="AN8" s="50"/>
      <c r="AO8" s="50"/>
      <c r="AP8" s="50"/>
      <c r="AQ8" s="50"/>
      <c r="AR8" s="50"/>
      <c r="AS8" s="50"/>
      <c r="AT8" s="45">
        <f>データ!T6</f>
        <v>139.44</v>
      </c>
      <c r="AU8" s="45"/>
      <c r="AV8" s="45"/>
      <c r="AW8" s="45"/>
      <c r="AX8" s="45"/>
      <c r="AY8" s="45"/>
      <c r="AZ8" s="45"/>
      <c r="BA8" s="45"/>
      <c r="BB8" s="45">
        <f>データ!U6</f>
        <v>1520.7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33.630000000000003</v>
      </c>
      <c r="Q10" s="45"/>
      <c r="R10" s="45"/>
      <c r="S10" s="45"/>
      <c r="T10" s="45"/>
      <c r="U10" s="45"/>
      <c r="V10" s="45"/>
      <c r="W10" s="45">
        <f>データ!Q6</f>
        <v>77.5</v>
      </c>
      <c r="X10" s="45"/>
      <c r="Y10" s="45"/>
      <c r="Z10" s="45"/>
      <c r="AA10" s="45"/>
      <c r="AB10" s="45"/>
      <c r="AC10" s="45"/>
      <c r="AD10" s="50">
        <f>データ!R6</f>
        <v>2062</v>
      </c>
      <c r="AE10" s="50"/>
      <c r="AF10" s="50"/>
      <c r="AG10" s="50"/>
      <c r="AH10" s="50"/>
      <c r="AI10" s="50"/>
      <c r="AJ10" s="50"/>
      <c r="AK10" s="2"/>
      <c r="AL10" s="50">
        <f>データ!V6</f>
        <v>71289</v>
      </c>
      <c r="AM10" s="50"/>
      <c r="AN10" s="50"/>
      <c r="AO10" s="50"/>
      <c r="AP10" s="50"/>
      <c r="AQ10" s="50"/>
      <c r="AR10" s="50"/>
      <c r="AS10" s="50"/>
      <c r="AT10" s="45">
        <f>データ!W6</f>
        <v>16.41</v>
      </c>
      <c r="AU10" s="45"/>
      <c r="AV10" s="45"/>
      <c r="AW10" s="45"/>
      <c r="AX10" s="45"/>
      <c r="AY10" s="45"/>
      <c r="AZ10" s="45"/>
      <c r="BA10" s="45"/>
      <c r="BB10" s="45">
        <f>データ!X6</f>
        <v>4344.24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121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122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102041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群馬県　伊勢崎市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Bd1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33.630000000000003</v>
      </c>
      <c r="Q6" s="34">
        <f t="shared" si="3"/>
        <v>77.5</v>
      </c>
      <c r="R6" s="34">
        <f t="shared" si="3"/>
        <v>2062</v>
      </c>
      <c r="S6" s="34">
        <f t="shared" si="3"/>
        <v>212046</v>
      </c>
      <c r="T6" s="34">
        <f t="shared" si="3"/>
        <v>139.44</v>
      </c>
      <c r="U6" s="34">
        <f t="shared" si="3"/>
        <v>1520.7</v>
      </c>
      <c r="V6" s="34">
        <f t="shared" si="3"/>
        <v>71289</v>
      </c>
      <c r="W6" s="34">
        <f t="shared" si="3"/>
        <v>16.41</v>
      </c>
      <c r="X6" s="34">
        <f t="shared" si="3"/>
        <v>4344.24</v>
      </c>
      <c r="Y6" s="35">
        <f>IF(Y7="",NA(),Y7)</f>
        <v>76.66</v>
      </c>
      <c r="Z6" s="35">
        <f t="shared" ref="Z6:AH6" si="4">IF(Z7="",NA(),Z7)</f>
        <v>76.290000000000006</v>
      </c>
      <c r="AA6" s="35">
        <f t="shared" si="4"/>
        <v>76.739999999999995</v>
      </c>
      <c r="AB6" s="35">
        <f t="shared" si="4"/>
        <v>75.849999999999994</v>
      </c>
      <c r="AC6" s="35">
        <f t="shared" si="4"/>
        <v>76.13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1018.51</v>
      </c>
      <c r="BG6" s="35">
        <f t="shared" ref="BG6:BO6" si="7">IF(BG7="",NA(),BG7)</f>
        <v>990.97</v>
      </c>
      <c r="BH6" s="35">
        <f t="shared" si="7"/>
        <v>1012.39</v>
      </c>
      <c r="BI6" s="35">
        <f t="shared" si="7"/>
        <v>943.83</v>
      </c>
      <c r="BJ6" s="35">
        <f t="shared" si="7"/>
        <v>765.21</v>
      </c>
      <c r="BK6" s="35">
        <f t="shared" si="7"/>
        <v>918.88</v>
      </c>
      <c r="BL6" s="35">
        <f t="shared" si="7"/>
        <v>885.97</v>
      </c>
      <c r="BM6" s="35">
        <f t="shared" si="7"/>
        <v>854.16</v>
      </c>
      <c r="BN6" s="35">
        <f t="shared" si="7"/>
        <v>848.31</v>
      </c>
      <c r="BO6" s="35">
        <f t="shared" si="7"/>
        <v>774.99</v>
      </c>
      <c r="BP6" s="34" t="str">
        <f>IF(BP7="","",IF(BP7="-","【-】","【"&amp;SUBSTITUTE(TEXT(BP7,"#,##0.00"),"-","△")&amp;"】"))</f>
        <v>【728.30】</v>
      </c>
      <c r="BQ6" s="35">
        <f>IF(BQ7="",NA(),BQ7)</f>
        <v>71.66</v>
      </c>
      <c r="BR6" s="35">
        <f t="shared" ref="BR6:BZ6" si="8">IF(BR7="",NA(),BR7)</f>
        <v>72.67</v>
      </c>
      <c r="BS6" s="35">
        <f t="shared" si="8"/>
        <v>73.81</v>
      </c>
      <c r="BT6" s="35">
        <f t="shared" si="8"/>
        <v>74.040000000000006</v>
      </c>
      <c r="BU6" s="35">
        <f t="shared" si="8"/>
        <v>73.86</v>
      </c>
      <c r="BV6" s="35">
        <f t="shared" si="8"/>
        <v>88.2</v>
      </c>
      <c r="BW6" s="35">
        <f t="shared" si="8"/>
        <v>89.94</v>
      </c>
      <c r="BX6" s="35">
        <f t="shared" si="8"/>
        <v>93.13</v>
      </c>
      <c r="BY6" s="35">
        <f t="shared" si="8"/>
        <v>94.38</v>
      </c>
      <c r="BZ6" s="35">
        <f t="shared" si="8"/>
        <v>96.57</v>
      </c>
      <c r="CA6" s="34" t="str">
        <f>IF(CA7="","",IF(CA7="-","【-】","【"&amp;SUBSTITUTE(TEXT(CA7,"#,##0.00"),"-","△")&amp;"】"))</f>
        <v>【100.04】</v>
      </c>
      <c r="CB6" s="35">
        <f>IF(CB7="",NA(),CB7)</f>
        <v>151.04</v>
      </c>
      <c r="CC6" s="35">
        <f t="shared" ref="CC6:CK6" si="9">IF(CC7="",NA(),CC7)</f>
        <v>151.03</v>
      </c>
      <c r="CD6" s="35">
        <f t="shared" si="9"/>
        <v>151.02000000000001</v>
      </c>
      <c r="CE6" s="35">
        <f t="shared" si="9"/>
        <v>150.94</v>
      </c>
      <c r="CF6" s="35">
        <f t="shared" si="9"/>
        <v>150.56</v>
      </c>
      <c r="CG6" s="35">
        <f t="shared" si="9"/>
        <v>171.78</v>
      </c>
      <c r="CH6" s="35">
        <f t="shared" si="9"/>
        <v>168.57</v>
      </c>
      <c r="CI6" s="35">
        <f t="shared" si="9"/>
        <v>167.97</v>
      </c>
      <c r="CJ6" s="35">
        <f t="shared" si="9"/>
        <v>165.45</v>
      </c>
      <c r="CK6" s="35">
        <f t="shared" si="9"/>
        <v>161.54</v>
      </c>
      <c r="CL6" s="34" t="str">
        <f>IF(CL7="","",IF(CL7="-","【-】","【"&amp;SUBSTITUTE(TEXT(CL7,"#,##0.00"),"-","△")&amp;"】"))</f>
        <v>【137.82】</v>
      </c>
      <c r="CM6" s="35">
        <f>IF(CM7="",NA(),CM7)</f>
        <v>58.06</v>
      </c>
      <c r="CN6" s="35">
        <f t="shared" ref="CN6:CV6" si="10">IF(CN7="",NA(),CN7)</f>
        <v>61.82</v>
      </c>
      <c r="CO6" s="35">
        <f t="shared" si="10"/>
        <v>63.88</v>
      </c>
      <c r="CP6" s="35">
        <f t="shared" si="10"/>
        <v>63.43</v>
      </c>
      <c r="CQ6" s="35">
        <f t="shared" si="10"/>
        <v>53.74</v>
      </c>
      <c r="CR6" s="35">
        <f t="shared" si="10"/>
        <v>62.27</v>
      </c>
      <c r="CS6" s="35">
        <f t="shared" si="10"/>
        <v>64.12</v>
      </c>
      <c r="CT6" s="35">
        <f t="shared" si="10"/>
        <v>64.87</v>
      </c>
      <c r="CU6" s="35">
        <f t="shared" si="10"/>
        <v>65.62</v>
      </c>
      <c r="CV6" s="35">
        <f t="shared" si="10"/>
        <v>64.67</v>
      </c>
      <c r="CW6" s="34" t="str">
        <f>IF(CW7="","",IF(CW7="-","【-】","【"&amp;SUBSTITUTE(TEXT(CW7,"#,##0.00"),"-","△")&amp;"】"))</f>
        <v>【60.09】</v>
      </c>
      <c r="CX6" s="35">
        <f>IF(CX7="",NA(),CX7)</f>
        <v>81.739999999999995</v>
      </c>
      <c r="CY6" s="35">
        <f t="shared" ref="CY6:DG6" si="11">IF(CY7="",NA(),CY7)</f>
        <v>82.71</v>
      </c>
      <c r="CZ6" s="35">
        <f t="shared" si="11"/>
        <v>81.09</v>
      </c>
      <c r="DA6" s="35">
        <f t="shared" si="11"/>
        <v>82.4</v>
      </c>
      <c r="DB6" s="35">
        <f t="shared" si="11"/>
        <v>83.15</v>
      </c>
      <c r="DC6" s="35">
        <f t="shared" si="11"/>
        <v>90.69</v>
      </c>
      <c r="DD6" s="35">
        <f t="shared" si="11"/>
        <v>90.91</v>
      </c>
      <c r="DE6" s="35">
        <f t="shared" si="11"/>
        <v>91.11</v>
      </c>
      <c r="DF6" s="35">
        <f t="shared" si="11"/>
        <v>91.44</v>
      </c>
      <c r="DG6" s="35">
        <f t="shared" si="11"/>
        <v>91.76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0.08</v>
      </c>
      <c r="EK6" s="35">
        <f t="shared" si="14"/>
        <v>7.0000000000000007E-2</v>
      </c>
      <c r="EL6" s="35">
        <f t="shared" si="14"/>
        <v>0.1</v>
      </c>
      <c r="EM6" s="35">
        <f t="shared" si="14"/>
        <v>0.27</v>
      </c>
      <c r="EN6" s="35">
        <f t="shared" si="14"/>
        <v>0.17</v>
      </c>
      <c r="EO6" s="34" t="str">
        <f>IF(EO7="","",IF(EO7="-","【-】","【"&amp;SUBSTITUTE(TEXT(EO7,"#,##0.00"),"-","△")&amp;"】"))</f>
        <v>【0.27】</v>
      </c>
    </row>
    <row r="7" spans="1:145" s="36" customFormat="1">
      <c r="A7" s="28"/>
      <c r="B7" s="37">
        <v>2016</v>
      </c>
      <c r="C7" s="37">
        <v>102041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33.630000000000003</v>
      </c>
      <c r="Q7" s="38">
        <v>77.5</v>
      </c>
      <c r="R7" s="38">
        <v>2062</v>
      </c>
      <c r="S7" s="38">
        <v>212046</v>
      </c>
      <c r="T7" s="38">
        <v>139.44</v>
      </c>
      <c r="U7" s="38">
        <v>1520.7</v>
      </c>
      <c r="V7" s="38">
        <v>71289</v>
      </c>
      <c r="W7" s="38">
        <v>16.41</v>
      </c>
      <c r="X7" s="38">
        <v>4344.24</v>
      </c>
      <c r="Y7" s="38">
        <v>76.66</v>
      </c>
      <c r="Z7" s="38">
        <v>76.290000000000006</v>
      </c>
      <c r="AA7" s="38">
        <v>76.739999999999995</v>
      </c>
      <c r="AB7" s="38">
        <v>75.849999999999994</v>
      </c>
      <c r="AC7" s="38">
        <v>76.13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1018.51</v>
      </c>
      <c r="BG7" s="38">
        <v>990.97</v>
      </c>
      <c r="BH7" s="38">
        <v>1012.39</v>
      </c>
      <c r="BI7" s="38">
        <v>943.83</v>
      </c>
      <c r="BJ7" s="38">
        <v>765.21</v>
      </c>
      <c r="BK7" s="38">
        <v>918.88</v>
      </c>
      <c r="BL7" s="38">
        <v>885.97</v>
      </c>
      <c r="BM7" s="38">
        <v>854.16</v>
      </c>
      <c r="BN7" s="38">
        <v>848.31</v>
      </c>
      <c r="BO7" s="38">
        <v>774.99</v>
      </c>
      <c r="BP7" s="38">
        <v>728.3</v>
      </c>
      <c r="BQ7" s="38">
        <v>71.66</v>
      </c>
      <c r="BR7" s="38">
        <v>72.67</v>
      </c>
      <c r="BS7" s="38">
        <v>73.81</v>
      </c>
      <c r="BT7" s="38">
        <v>74.040000000000006</v>
      </c>
      <c r="BU7" s="38">
        <v>73.86</v>
      </c>
      <c r="BV7" s="38">
        <v>88.2</v>
      </c>
      <c r="BW7" s="38">
        <v>89.94</v>
      </c>
      <c r="BX7" s="38">
        <v>93.13</v>
      </c>
      <c r="BY7" s="38">
        <v>94.38</v>
      </c>
      <c r="BZ7" s="38">
        <v>96.57</v>
      </c>
      <c r="CA7" s="38">
        <v>100.04</v>
      </c>
      <c r="CB7" s="38">
        <v>151.04</v>
      </c>
      <c r="CC7" s="38">
        <v>151.03</v>
      </c>
      <c r="CD7" s="38">
        <v>151.02000000000001</v>
      </c>
      <c r="CE7" s="38">
        <v>150.94</v>
      </c>
      <c r="CF7" s="38">
        <v>150.56</v>
      </c>
      <c r="CG7" s="38">
        <v>171.78</v>
      </c>
      <c r="CH7" s="38">
        <v>168.57</v>
      </c>
      <c r="CI7" s="38">
        <v>167.97</v>
      </c>
      <c r="CJ7" s="38">
        <v>165.45</v>
      </c>
      <c r="CK7" s="38">
        <v>161.54</v>
      </c>
      <c r="CL7" s="38">
        <v>137.82</v>
      </c>
      <c r="CM7" s="38">
        <v>58.06</v>
      </c>
      <c r="CN7" s="38">
        <v>61.82</v>
      </c>
      <c r="CO7" s="38">
        <v>63.88</v>
      </c>
      <c r="CP7" s="38">
        <v>63.43</v>
      </c>
      <c r="CQ7" s="38">
        <v>53.74</v>
      </c>
      <c r="CR7" s="38">
        <v>62.27</v>
      </c>
      <c r="CS7" s="38">
        <v>64.12</v>
      </c>
      <c r="CT7" s="38">
        <v>64.87</v>
      </c>
      <c r="CU7" s="38">
        <v>65.62</v>
      </c>
      <c r="CV7" s="38">
        <v>64.67</v>
      </c>
      <c r="CW7" s="38">
        <v>60.09</v>
      </c>
      <c r="CX7" s="38">
        <v>81.739999999999995</v>
      </c>
      <c r="CY7" s="38">
        <v>82.71</v>
      </c>
      <c r="CZ7" s="38">
        <v>81.09</v>
      </c>
      <c r="DA7" s="38">
        <v>82.4</v>
      </c>
      <c r="DB7" s="38">
        <v>83.15</v>
      </c>
      <c r="DC7" s="38">
        <v>90.69</v>
      </c>
      <c r="DD7" s="38">
        <v>90.91</v>
      </c>
      <c r="DE7" s="38">
        <v>91.11</v>
      </c>
      <c r="DF7" s="38">
        <v>91.44</v>
      </c>
      <c r="DG7" s="38">
        <v>91.76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0.08</v>
      </c>
      <c r="EK7" s="38">
        <v>7.0000000000000007E-2</v>
      </c>
      <c r="EL7" s="38">
        <v>0.1</v>
      </c>
      <c r="EM7" s="38">
        <v>0.27</v>
      </c>
      <c r="EN7" s="38">
        <v>0.17</v>
      </c>
      <c r="EO7" s="38">
        <v>0.27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2018-02-21T04:08:56Z</cp:lastPrinted>
  <dcterms:created xsi:type="dcterms:W3CDTF">2017-12-25T02:04:40Z</dcterms:created>
  <dcterms:modified xsi:type="dcterms:W3CDTF">2018-02-21T04:11:01Z</dcterms:modified>
</cp:coreProperties>
</file>