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7 川場村\"/>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E85" i="4"/>
  <c r="AT10" i="4"/>
  <c r="W10" i="4"/>
  <c r="P10" i="4"/>
  <c r="BB8" i="4"/>
  <c r="AL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<sst xmlns="http://schemas.openxmlformats.org/spreadsheetml/2006/main" count="237" uniqueCount="123">
  <si>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</si>
  <si>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</si>
  <si>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</si>
  <si>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</si>
  <si>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</si>
  <si>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</si>
  <si>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</si>
  <si>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</si>
  <si>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</si>
  <si>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</si>
  <si>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</si>
  <si>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</si>
  <si>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</si>
  <si>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</si>
  <si>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</si>
  <si>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</si>
  <si>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</si>
  <si>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</si>
  <si>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</si>
  <si>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</si>
  <si>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</si>
  <si>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</si>
  <si>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</si>
  <si>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</si>
  <si>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</si>
  <si>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</si>
  <si>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</si>
  <si>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</si>
  <si>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</si>
  <si>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</si>
  <si>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</si>
  <si>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</si>
  <si>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</si>
  <si>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</si>
  <si>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</si>
  <si>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</si>
  <si>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</si>
  <si>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</si>
  <si>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</si>
  <si>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</si>
  <si>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</si>
  <si>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</si>
  <si>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</si>
  <si>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</si>
  <si>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</si>
  <si>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</si>
  <si>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</si>
  <si>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</si>
  <si>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</si>
  <si>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</si>
  <si>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</si>
  <si>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</si>
  <si>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</si>
  <si>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</si>
  <si>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</si>
  <si>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</si>
  <si>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</si>
  <si>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</si>
  <si>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</si>
  <si>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</si>
  <si>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</si>
  <si>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</si>
  <si>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</si>
  <si>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</si>
  <si>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</si>
  <si>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</si>
  <si>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</si>
  <si>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</si>
  <si>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</si>
  <si>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</si>
  <si>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</si>
  <si>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</si>
  <si>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</si>
  <si>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</si>
  <si>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</si>
  <si>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</si>
  <si>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</si>
  <si>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</si>
  <si>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</si>
  <si>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</si>
  <si>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</si>
  <si>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</si>
  <si>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</si>
  <si>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</si>
  <si>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</si>
  <si>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</si>
  <si>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</si>
  <si>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</si>
  <si>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</si>
  <si>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</si>
  <si>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</si>
  <si>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</si>
  <si>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</si>
  <si>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</si>
  <si>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</si>
  <si>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</si>
  <si>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</si>
  <si>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</si>
  <si>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</si>
  <si>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</si>
  <si>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</si>
  <si>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</si>
  <si>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</si>
  <si>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</si>
  <si>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</si>
  <si>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</si>
  <si>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</si>
  <si>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川場村</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</si>
  <si>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</si>
  <si>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</si>
  <si>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</si>
  <si>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</si>
  <si>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</si>
  <si>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</si>
  <si>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</si>
  <si>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</si>
  <si>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</si>
  <si>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</si>
  <si>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</si>
  <si>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企業債残高対給水収益比率・料金回収率等の結果を見る限り、安定した経営が保たれているように見えるが、主立った工事や管路更新を行っていないためであり、今後、大がかりな施設の改修や管路の更新が必要になることが想定される。
　料金回収率や給水原価、有収率等を見ても極めて良好に見えるが、料金設定が低いため原価割れしている状態である。
　適切な料金に見直すとともに、今後必要となる改修費を確保しながら、適切な経営が図れるように経営改善に努める。</t>
    <rPh sb="1" eb="3">
      <t>シュウエキ</t>
    </rPh>
    <rPh sb="3" eb="4">
      <t>テキ</t>
    </rPh>
    <rPh sb="4" eb="6">
      <t>シュウシ</t>
    </rPh>
    <rPh sb="6" eb="8">
      <t>ヒリツ</t>
    </rPh>
    <rPh sb="9" eb="12">
      <t>キギョウサイ</t>
    </rPh>
    <rPh sb="12" eb="14">
      <t>ザンダカ</t>
    </rPh>
    <rPh sb="14" eb="15">
      <t>タイ</t>
    </rPh>
    <rPh sb="15" eb="17">
      <t>キュウスイ</t>
    </rPh>
    <rPh sb="17" eb="19">
      <t>シュウエキ</t>
    </rPh>
    <rPh sb="19" eb="21">
      <t>ヒリツ</t>
    </rPh>
    <rPh sb="22" eb="24">
      <t>リョウキン</t>
    </rPh>
    <rPh sb="24" eb="26">
      <t>カイシュウ</t>
    </rPh>
    <rPh sb="26" eb="27">
      <t>リツ</t>
    </rPh>
    <rPh sb="27" eb="28">
      <t>トウ</t>
    </rPh>
    <rPh sb="29" eb="31">
      <t>ケッカ</t>
    </rPh>
    <rPh sb="32" eb="33">
      <t>ミ</t>
    </rPh>
    <rPh sb="34" eb="35">
      <t>カギ</t>
    </rPh>
    <rPh sb="37" eb="39">
      <t>アンテイ</t>
    </rPh>
    <rPh sb="41" eb="43">
      <t>ケイエイ</t>
    </rPh>
    <rPh sb="44" eb="45">
      <t>タモ</t>
    </rPh>
    <rPh sb="53" eb="54">
      <t>ミ</t>
    </rPh>
    <rPh sb="58" eb="60">
      <t>オモダ</t>
    </rPh>
    <rPh sb="62" eb="64">
      <t>コウジ</t>
    </rPh>
    <rPh sb="65" eb="67">
      <t>カンロ</t>
    </rPh>
    <rPh sb="67" eb="69">
      <t>コウシン</t>
    </rPh>
    <rPh sb="70" eb="71">
      <t>オコナ</t>
    </rPh>
    <rPh sb="82" eb="84">
      <t>コンゴ</t>
    </rPh>
    <rPh sb="85" eb="86">
      <t>オオ</t>
    </rPh>
    <rPh sb="90" eb="92">
      <t>シセツ</t>
    </rPh>
    <rPh sb="93" eb="95">
      <t>カイシュウ</t>
    </rPh>
    <rPh sb="96" eb="98">
      <t>カンロ</t>
    </rPh>
    <rPh sb="99" eb="101">
      <t>コウシン</t>
    </rPh>
    <rPh sb="102" eb="104">
      <t>ヒツヨウ</t>
    </rPh>
    <rPh sb="110" eb="112">
      <t>ソウテイ</t>
    </rPh>
    <rPh sb="118" eb="120">
      <t>リョウキン</t>
    </rPh>
    <rPh sb="120" eb="123">
      <t>カイシュウリツ</t>
    </rPh>
    <rPh sb="124" eb="128">
      <t>キュウスイゲンカ</t>
    </rPh>
    <rPh sb="129" eb="131">
      <t>ユウシュウ</t>
    </rPh>
    <rPh sb="131" eb="132">
      <t>リツ</t>
    </rPh>
    <rPh sb="132" eb="133">
      <t>トウ</t>
    </rPh>
    <rPh sb="134" eb="135">
      <t>ミ</t>
    </rPh>
    <rPh sb="137" eb="138">
      <t>キワ</t>
    </rPh>
    <rPh sb="140" eb="142">
      <t>リョウコウ</t>
    </rPh>
    <rPh sb="143" eb="144">
      <t>ミ</t>
    </rPh>
    <rPh sb="148" eb="150">
      <t>リョウキン</t>
    </rPh>
    <rPh sb="150" eb="152">
      <t>セッテイ</t>
    </rPh>
    <rPh sb="153" eb="154">
      <t>ヒク</t>
    </rPh>
    <rPh sb="157" eb="159">
      <t>ゲンカ</t>
    </rPh>
    <rPh sb="159" eb="160">
      <t>ワ</t>
    </rPh>
    <rPh sb="165" eb="167">
      <t>ジョウタイ</t>
    </rPh>
    <rPh sb="173" eb="175">
      <t>テキセツ</t>
    </rPh>
    <rPh sb="176" eb="178">
      <t>リョウキン</t>
    </rPh>
    <rPh sb="179" eb="181">
      <t>ミナオ</t>
    </rPh>
    <rPh sb="187" eb="189">
      <t>コンゴ</t>
    </rPh>
    <rPh sb="189" eb="191">
      <t>ヒツヨウ</t>
    </rPh>
    <rPh sb="194" eb="197">
      <t>カイシュウヒ</t>
    </rPh>
    <rPh sb="198" eb="200">
      <t>カクホ</t>
    </rPh>
    <rPh sb="205" eb="207">
      <t>テキセツ</t>
    </rPh>
    <rPh sb="208" eb="210">
      <t>ケイエイ</t>
    </rPh>
    <rPh sb="211" eb="212">
      <t>ハカ</t>
    </rPh>
    <rPh sb="217" eb="219">
      <t>ケイエイ</t>
    </rPh>
    <rPh sb="219" eb="221">
      <t>カイゼン</t>
    </rPh>
    <rPh sb="222" eb="223">
      <t>ツト</t>
    </rPh>
    <phoneticPr fontId="4"/>
  </si>
  <si>
    <t>　管路整備後、更新もしておらず、また、施設設備も小破修繕で補っている。
　今後、長寿命化計画を視野に入れながら計画的な改修を検討する。</t>
    <rPh sb="1" eb="3">
      <t>カンロ</t>
    </rPh>
    <rPh sb="3" eb="5">
      <t>セイビ</t>
    </rPh>
    <rPh sb="5" eb="6">
      <t>ゴ</t>
    </rPh>
    <rPh sb="7" eb="9">
      <t>コウシン</t>
    </rPh>
    <rPh sb="19" eb="21">
      <t>シセツ</t>
    </rPh>
    <rPh sb="21" eb="23">
      <t>セツビ</t>
    </rPh>
    <rPh sb="24" eb="26">
      <t>ショウハ</t>
    </rPh>
    <rPh sb="26" eb="28">
      <t>シュウゼン</t>
    </rPh>
    <rPh sb="29" eb="30">
      <t>オギナ</t>
    </rPh>
    <rPh sb="37" eb="39">
      <t>コンゴ</t>
    </rPh>
    <rPh sb="40" eb="44">
      <t>チョウジュミョウカ</t>
    </rPh>
    <rPh sb="44" eb="46">
      <t>ケイカク</t>
    </rPh>
    <rPh sb="47" eb="49">
      <t>シヤ</t>
    </rPh>
    <rPh sb="50" eb="51">
      <t>イ</t>
    </rPh>
    <rPh sb="55" eb="58">
      <t>ケイカクテキ</t>
    </rPh>
    <rPh sb="59" eb="61">
      <t>カイシュウ</t>
    </rPh>
    <rPh sb="62" eb="64">
      <t>ケントウ</t>
    </rPh>
    <phoneticPr fontId="4"/>
  </si>
  <si>
    <t>　維持管理を小破修繕でまかなっているが、今後施設の老朽化対策や管路更新等、大規模な経費が予想されるので、早期に長寿命化計画を策定し、経費の平準化を図ることを検討する。
　また、経営戦略策定に取り組み、経営基盤の強化を図り、安定化を目指す。</t>
    <rPh sb="1" eb="3">
      <t>イジ</t>
    </rPh>
    <rPh sb="3" eb="5">
      <t>カンリ</t>
    </rPh>
    <rPh sb="6" eb="8">
      <t>ショウハ</t>
    </rPh>
    <rPh sb="8" eb="10">
      <t>シュウゼン</t>
    </rPh>
    <rPh sb="20" eb="22">
      <t>コンゴ</t>
    </rPh>
    <rPh sb="22" eb="24">
      <t>シセツ</t>
    </rPh>
    <rPh sb="25" eb="28">
      <t>ロウキュウカ</t>
    </rPh>
    <rPh sb="28" eb="30">
      <t>タイサク</t>
    </rPh>
    <rPh sb="31" eb="33">
      <t>カンロ</t>
    </rPh>
    <rPh sb="33" eb="35">
      <t>コウシン</t>
    </rPh>
    <rPh sb="35" eb="36">
      <t>トウ</t>
    </rPh>
    <rPh sb="37" eb="40">
      <t>ダイキボ</t>
    </rPh>
    <rPh sb="41" eb="43">
      <t>ケイヒ</t>
    </rPh>
    <rPh sb="44" eb="46">
      <t>ヨソウ</t>
    </rPh>
    <rPh sb="52" eb="54">
      <t>ソウキ</t>
    </rPh>
    <rPh sb="55" eb="59">
      <t>チョウジュミョウカ</t>
    </rPh>
    <rPh sb="59" eb="61">
      <t>ケイカク</t>
    </rPh>
    <rPh sb="62" eb="64">
      <t>サクテイ</t>
    </rPh>
    <rPh sb="66" eb="68">
      <t>ケイヒ</t>
    </rPh>
    <rPh sb="69" eb="72">
      <t>ヘイジュンカ</t>
    </rPh>
    <rPh sb="73" eb="74">
      <t>ハカ</t>
    </rPh>
    <rPh sb="78" eb="80">
      <t>ケントウ</t>
    </rPh>
    <rPh sb="88" eb="90">
      <t>ケイエイ</t>
    </rPh>
    <rPh sb="90" eb="92">
      <t>センリャク</t>
    </rPh>
    <rPh sb="92" eb="94">
      <t>サクテイ</t>
    </rPh>
    <rPh sb="95" eb="96">
      <t>ト</t>
    </rPh>
    <rPh sb="97" eb="98">
      <t>ク</t>
    </rPh>
    <rPh sb="100" eb="102">
      <t>ケイエイ</t>
    </rPh>
    <rPh sb="102" eb="104">
      <t>キバン</t>
    </rPh>
    <rPh sb="105" eb="107">
      <t>キョウカ</t>
    </rPh>
    <rPh sb="108" eb="109">
      <t>ハカ</t>
    </rPh>
    <rPh sb="111" eb="114">
      <t>アンテイカ</t>
    </rPh>
    <rPh sb="115" eb="117">
      <t>メザ</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</si>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</sst>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19.21</c:v>
                </c:pt>
                <c:pt idx="1">
                  <c:v>0</c:v>
                </c:pt>
                <c:pt idx="2">
                  <c:v>0</c:v>
                </c:pt>
                <c:pt idx="3">
                  <c:v>0</c:v>
                </c:pt>
                <c:pt idx="4">
                  <c:v>0</c:v>
                </c:pt>
              </c:numCache>
            </c:numRef>
          </c:val>
        </c:ser>
        <c:dLbls>
          <c:showLegendKey val="0"/>
          <c:showVal val="0"/>
          <c:showCatName val="0"/>
          <c:showSerName val="0"/>
          <c:showPercent val="0"/>
          <c:showBubbleSize val="0"/>
        </c:dLbls>
        <c:gapWidth val="150"/>
        <c:axId val="180238536"/>
        <c:axId val="17901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180238536"/>
        <c:axId val="179012296"/>
      </c:lineChart>
      <c:dateAx>
        <c:axId val="180238536"/>
        <c:scaling>
          <c:orientation val="minMax"/>
        </c:scaling>
        <c:delete val="1"/>
        <c:axPos val="b"/>
        <c:numFmt formatCode="ge" sourceLinked="1"/>
        <c:majorTickMark val="none"/>
        <c:minorTickMark val="none"/>
        <c:tickLblPos val="none"/>
        <c:crossAx val="179012296"/>
        <c:crosses val="autoZero"/>
        <c:auto val="1"/>
        <c:lblOffset val="100"/>
        <c:baseTimeUnit val="years"/>
      </c:dateAx>
      <c:valAx>
        <c:axId val="17901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3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225.31</c:v>
                </c:pt>
                <c:pt idx="1">
                  <c:v>304.38</c:v>
                </c:pt>
                <c:pt idx="2">
                  <c:v>308.14999999999998</c:v>
                </c:pt>
                <c:pt idx="3">
                  <c:v>284.48</c:v>
                </c:pt>
                <c:pt idx="4">
                  <c:v>38.74</c:v>
                </c:pt>
              </c:numCache>
            </c:numRef>
          </c:val>
        </c:ser>
        <c:dLbls>
          <c:showLegendKey val="0"/>
          <c:showVal val="0"/>
          <c:showCatName val="0"/>
          <c:showSerName val="0"/>
          <c:showPercent val="0"/>
          <c:showBubbleSize val="0"/>
        </c:dLbls>
        <c:gapWidth val="150"/>
        <c:axId val="247943264"/>
        <c:axId val="24794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247943264"/>
        <c:axId val="247943656"/>
      </c:lineChart>
      <c:dateAx>
        <c:axId val="247943264"/>
        <c:scaling>
          <c:orientation val="minMax"/>
        </c:scaling>
        <c:delete val="1"/>
        <c:axPos val="b"/>
        <c:numFmt formatCode="ge" sourceLinked="1"/>
        <c:majorTickMark val="none"/>
        <c:minorTickMark val="none"/>
        <c:tickLblPos val="none"/>
        <c:crossAx val="247943656"/>
        <c:crosses val="autoZero"/>
        <c:auto val="1"/>
        <c:lblOffset val="100"/>
        <c:baseTimeUnit val="years"/>
      </c:dateAx>
      <c:valAx>
        <c:axId val="24794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94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87.63</c:v>
                </c:pt>
                <c:pt idx="1">
                  <c:v>60.38</c:v>
                </c:pt>
                <c:pt idx="2">
                  <c:v>97.74</c:v>
                </c:pt>
                <c:pt idx="3">
                  <c:v>70.849999999999994</c:v>
                </c:pt>
                <c:pt idx="4">
                  <c:v>68.34</c:v>
                </c:pt>
              </c:numCache>
            </c:numRef>
          </c:val>
        </c:ser>
        <c:dLbls>
          <c:showLegendKey val="0"/>
          <c:showVal val="0"/>
          <c:showCatName val="0"/>
          <c:showSerName val="0"/>
          <c:showPercent val="0"/>
          <c:showBubbleSize val="0"/>
        </c:dLbls>
        <c:gapWidth val="150"/>
        <c:axId val="247944832"/>
        <c:axId val="2479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247944832"/>
        <c:axId val="247945312"/>
      </c:lineChart>
      <c:dateAx>
        <c:axId val="247944832"/>
        <c:scaling>
          <c:orientation val="minMax"/>
        </c:scaling>
        <c:delete val="1"/>
        <c:axPos val="b"/>
        <c:numFmt formatCode="ge" sourceLinked="1"/>
        <c:majorTickMark val="none"/>
        <c:minorTickMark val="none"/>
        <c:tickLblPos val="none"/>
        <c:crossAx val="247945312"/>
        <c:crosses val="autoZero"/>
        <c:auto val="1"/>
        <c:lblOffset val="100"/>
        <c:baseTimeUnit val="years"/>
      </c:dateAx>
      <c:valAx>
        <c:axId val="2479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9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103.53</c:v>
                </c:pt>
                <c:pt idx="1">
                  <c:v>98.55</c:v>
                </c:pt>
                <c:pt idx="2">
                  <c:v>101.21</c:v>
                </c:pt>
                <c:pt idx="3">
                  <c:v>103.7</c:v>
                </c:pt>
                <c:pt idx="4">
                  <c:v>103.4</c:v>
                </c:pt>
              </c:numCache>
            </c:numRef>
          </c:val>
        </c:ser>
        <c:dLbls>
          <c:showLegendKey val="0"/>
          <c:showVal val="0"/>
          <c:showCatName val="0"/>
          <c:showSerName val="0"/>
          <c:showPercent val="0"/>
          <c:showBubbleSize val="0"/>
        </c:dLbls>
        <c:gapWidth val="150"/>
        <c:axId val="176897040"/>
        <c:axId val="72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176897040"/>
        <c:axId val="728072"/>
      </c:lineChart>
      <c:dateAx>
        <c:axId val="176897040"/>
        <c:scaling>
          <c:orientation val="minMax"/>
        </c:scaling>
        <c:delete val="1"/>
        <c:axPos val="b"/>
        <c:numFmt formatCode="ge" sourceLinked="1"/>
        <c:majorTickMark val="none"/>
        <c:minorTickMark val="none"/>
        <c:tickLblPos val="none"/>
        <c:crossAx val="728072"/>
        <c:crosses val="autoZero"/>
        <c:auto val="1"/>
        <c:lblOffset val="100"/>
        <c:baseTimeUnit val="years"/>
      </c:dateAx>
      <c:valAx>
        <c:axId val="72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89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7710536"/>
        <c:axId val="17817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7710536"/>
        <c:axId val="178176552"/>
      </c:lineChart>
      <c:dateAx>
        <c:axId val="177710536"/>
        <c:scaling>
          <c:orientation val="minMax"/>
        </c:scaling>
        <c:delete val="1"/>
        <c:axPos val="b"/>
        <c:numFmt formatCode="ge" sourceLinked="1"/>
        <c:majorTickMark val="none"/>
        <c:minorTickMark val="none"/>
        <c:tickLblPos val="none"/>
        <c:crossAx val="178176552"/>
        <c:crosses val="autoZero"/>
        <c:auto val="1"/>
        <c:lblOffset val="100"/>
        <c:baseTimeUnit val="years"/>
      </c:dateAx>
      <c:valAx>
        <c:axId val="17817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71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8436784"/>
        <c:axId val="17723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8436784"/>
        <c:axId val="177239896"/>
      </c:lineChart>
      <c:dateAx>
        <c:axId val="178436784"/>
        <c:scaling>
          <c:orientation val="minMax"/>
        </c:scaling>
        <c:delete val="1"/>
        <c:axPos val="b"/>
        <c:numFmt formatCode="ge" sourceLinked="1"/>
        <c:majorTickMark val="none"/>
        <c:minorTickMark val="none"/>
        <c:tickLblPos val="none"/>
        <c:crossAx val="177239896"/>
        <c:crosses val="autoZero"/>
        <c:auto val="1"/>
        <c:lblOffset val="100"/>
        <c:baseTimeUnit val="years"/>
      </c:dateAx>
      <c:valAx>
        <c:axId val="17723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3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684000"/>
        <c:axId val="18068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684000"/>
        <c:axId val="180684392"/>
      </c:lineChart>
      <c:dateAx>
        <c:axId val="180684000"/>
        <c:scaling>
          <c:orientation val="minMax"/>
        </c:scaling>
        <c:delete val="1"/>
        <c:axPos val="b"/>
        <c:numFmt formatCode="ge" sourceLinked="1"/>
        <c:majorTickMark val="none"/>
        <c:minorTickMark val="none"/>
        <c:tickLblPos val="none"/>
        <c:crossAx val="180684392"/>
        <c:crosses val="autoZero"/>
        <c:auto val="1"/>
        <c:lblOffset val="100"/>
        <c:baseTimeUnit val="years"/>
      </c:dateAx>
      <c:valAx>
        <c:axId val="18068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685568"/>
        <c:axId val="18078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685568"/>
        <c:axId val="180785368"/>
      </c:lineChart>
      <c:dateAx>
        <c:axId val="180685568"/>
        <c:scaling>
          <c:orientation val="minMax"/>
        </c:scaling>
        <c:delete val="1"/>
        <c:axPos val="b"/>
        <c:numFmt formatCode="ge" sourceLinked="1"/>
        <c:majorTickMark val="none"/>
        <c:minorTickMark val="none"/>
        <c:tickLblPos val="none"/>
        <c:crossAx val="180785368"/>
        <c:crosses val="autoZero"/>
        <c:auto val="1"/>
        <c:lblOffset val="100"/>
        <c:baseTimeUnit val="years"/>
      </c:dateAx>
      <c:valAx>
        <c:axId val="18078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47.54</c:v>
                </c:pt>
                <c:pt idx="1">
                  <c:v>42.24</c:v>
                </c:pt>
                <c:pt idx="2">
                  <c:v>32.58</c:v>
                </c:pt>
                <c:pt idx="3">
                  <c:v>28.66</c:v>
                </c:pt>
                <c:pt idx="4">
                  <c:v>25.42</c:v>
                </c:pt>
              </c:numCache>
            </c:numRef>
          </c:val>
        </c:ser>
        <c:dLbls>
          <c:showLegendKey val="0"/>
          <c:showVal val="0"/>
          <c:showCatName val="0"/>
          <c:showSerName val="0"/>
          <c:showPercent val="0"/>
          <c:showBubbleSize val="0"/>
        </c:dLbls>
        <c:gapWidth val="150"/>
        <c:axId val="180786544"/>
        <c:axId val="18078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80786544"/>
        <c:axId val="180786936"/>
      </c:lineChart>
      <c:dateAx>
        <c:axId val="180786544"/>
        <c:scaling>
          <c:orientation val="minMax"/>
        </c:scaling>
        <c:delete val="1"/>
        <c:axPos val="b"/>
        <c:numFmt formatCode="ge" sourceLinked="1"/>
        <c:majorTickMark val="none"/>
        <c:minorTickMark val="none"/>
        <c:tickLblPos val="none"/>
        <c:crossAx val="180786936"/>
        <c:crosses val="autoZero"/>
        <c:auto val="1"/>
        <c:lblOffset val="100"/>
        <c:baseTimeUnit val="years"/>
      </c:dateAx>
      <c:valAx>
        <c:axId val="18078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8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88.24</c:v>
                </c:pt>
                <c:pt idx="1">
                  <c:v>98.06</c:v>
                </c:pt>
                <c:pt idx="2">
                  <c:v>115.45</c:v>
                </c:pt>
                <c:pt idx="3">
                  <c:v>105.43</c:v>
                </c:pt>
                <c:pt idx="4">
                  <c:v>101.49</c:v>
                </c:pt>
              </c:numCache>
            </c:numRef>
          </c:val>
        </c:ser>
        <c:dLbls>
          <c:showLegendKey val="0"/>
          <c:showVal val="0"/>
          <c:showCatName val="0"/>
          <c:showSerName val="0"/>
          <c:showPercent val="0"/>
          <c:showBubbleSize val="0"/>
        </c:dLbls>
        <c:gapWidth val="150"/>
        <c:axId val="180635984"/>
        <c:axId val="18063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80635984"/>
        <c:axId val="180635592"/>
      </c:lineChart>
      <c:dateAx>
        <c:axId val="180635984"/>
        <c:scaling>
          <c:orientation val="minMax"/>
        </c:scaling>
        <c:delete val="1"/>
        <c:axPos val="b"/>
        <c:numFmt formatCode="ge" sourceLinked="1"/>
        <c:majorTickMark val="none"/>
        <c:minorTickMark val="none"/>
        <c:tickLblPos val="none"/>
        <c:crossAx val="180635592"/>
        <c:crosses val="autoZero"/>
        <c:auto val="1"/>
        <c:lblOffset val="100"/>
        <c:baseTimeUnit val="years"/>
      </c:dateAx>
      <c:valAx>
        <c:axId val="18063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73.400000000000006</c:v>
                </c:pt>
                <c:pt idx="1">
                  <c:v>73.64</c:v>
                </c:pt>
                <c:pt idx="2">
                  <c:v>45.23</c:v>
                </c:pt>
                <c:pt idx="3">
                  <c:v>75.849999999999994</c:v>
                </c:pt>
                <c:pt idx="4">
                  <c:v>77.67</c:v>
                </c:pt>
              </c:numCache>
            </c:numRef>
          </c:val>
        </c:ser>
        <c:dLbls>
          <c:showLegendKey val="0"/>
          <c:showVal val="0"/>
          <c:showCatName val="0"/>
          <c:showSerName val="0"/>
          <c:showPercent val="0"/>
          <c:showBubbleSize val="0"/>
        </c:dLbls>
        <c:gapWidth val="150"/>
        <c:axId val="180636376"/>
        <c:axId val="18076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80636376"/>
        <c:axId val="180763600"/>
      </c:lineChart>
      <c:dateAx>
        <c:axId val="180636376"/>
        <c:scaling>
          <c:orientation val="minMax"/>
        </c:scaling>
        <c:delete val="1"/>
        <c:axPos val="b"/>
        <c:numFmt formatCode="ge" sourceLinked="1"/>
        <c:majorTickMark val="none"/>
        <c:minorTickMark val="none"/>
        <c:tickLblPos val="none"/>
        <c:crossAx val="180763600"/>
        <c:crosses val="autoZero"/>
        <c:auto val="1"/>
        <c:lblOffset val="100"/>
        <c:baseTimeUnit val="years"/>
      </c:dateAx>
      <c:valAx>
        <c:axId val="18076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63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群馬県　川場村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122</v>
      </c>
      <c r="AE8" s="74"/>
      <c r="AF8" s="74"/>
      <c r="AG8" s="74"/>
      <c r="AH8" s="74"/>
      <c r="AI8" s="74"/>
      <c r="AJ8" s="74"/>
      <c r="AK8" s="2"/>
      <c r="AL8" s="67">
        <f>データ!$R$6</f>
        <v>3356</v>
      </c>
      <c r="AM8" s="67"/>
      <c r="AN8" s="67"/>
      <c r="AO8" s="67"/>
      <c r="AP8" s="67"/>
      <c r="AQ8" s="67"/>
      <c r="AR8" s="67"/>
      <c r="AS8" s="67"/>
      <c r="AT8" s="66">
        <f>データ!$S$6</f>
        <v>85.25</v>
      </c>
      <c r="AU8" s="66"/>
      <c r="AV8" s="66"/>
      <c r="AW8" s="66"/>
      <c r="AX8" s="66"/>
      <c r="AY8" s="66"/>
      <c r="AZ8" s="66"/>
      <c r="BA8" s="66"/>
      <c r="BB8" s="66">
        <f>データ!$T$6</f>
        <v>39.369999999999997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97.3</v>
      </c>
      <c r="Q10" s="66"/>
      <c r="R10" s="66"/>
      <c r="S10" s="66"/>
      <c r="T10" s="66"/>
      <c r="U10" s="66"/>
      <c r="V10" s="66"/>
      <c r="W10" s="67">
        <f>データ!$Q$6</f>
        <v>1296</v>
      </c>
      <c r="X10" s="67"/>
      <c r="Y10" s="67"/>
      <c r="Z10" s="67"/>
      <c r="AA10" s="67"/>
      <c r="AB10" s="67"/>
      <c r="AC10" s="67"/>
      <c r="AD10" s="2"/>
      <c r="AE10" s="2"/>
      <c r="AF10" s="2"/>
      <c r="AG10" s="2"/>
      <c r="AH10" s="2"/>
      <c r="AI10" s="2"/>
      <c r="AJ10" s="2"/>
      <c r="AK10" s="2"/>
      <c r="AL10" s="67">
        <f>データ!$U$6</f>
        <v>3248</v>
      </c>
      <c r="AM10" s="67"/>
      <c r="AN10" s="67"/>
      <c r="AO10" s="67"/>
      <c r="AP10" s="67"/>
      <c r="AQ10" s="67"/>
      <c r="AR10" s="67"/>
      <c r="AS10" s="67"/>
      <c r="AT10" s="66">
        <f>データ!$V$6</f>
        <v>62.2</v>
      </c>
      <c r="AU10" s="66"/>
      <c r="AV10" s="66"/>
      <c r="AW10" s="66"/>
      <c r="AX10" s="66"/>
      <c r="AY10" s="66"/>
      <c r="AZ10" s="66"/>
      <c r="BA10" s="66"/>
      <c r="BB10" s="66">
        <f>データ!$W$6</f>
        <v>52.22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104442</v>
      </c>
      <c r="D6" s="34">
        <f t="shared" si="3"/>
        <v>47</v>
      </c>
      <c r="E6" s="34">
        <f t="shared" si="3"/>
        <v>1</v>
      </c>
      <c r="F6" s="34">
        <f t="shared" si="3"/>
        <v>0</v>
      </c>
      <c r="G6" s="34">
        <f t="shared" si="3"/>
        <v>0</v>
      </c>
      <c r="H6" s="34" t="str">
        <f t="shared" si="3"/>
        <v>群馬県　川場村</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97.3</v>
      </c>
      <c r="Q6" s="35">
        <f t="shared" si="3"/>
        <v>1296</v>
      </c>
      <c r="R6" s="35">
        <f t="shared" si="3"/>
        <v>3356</v>
      </c>
      <c r="S6" s="35">
        <f t="shared" si="3"/>
        <v>85.25</v>
      </c>
      <c r="T6" s="35">
        <f t="shared" si="3"/>
        <v>39.369999999999997</v>
      </c>
      <c r="U6" s="35">
        <f t="shared" si="3"/>
        <v>3248</v>
      </c>
      <c r="V6" s="35">
        <f t="shared" si="3"/>
        <v>62.2</v>
      </c>
      <c r="W6" s="35">
        <f t="shared" si="3"/>
        <v>52.22</v>
      </c>
      <c r="X6" s="36">
        <f>IF(X7="",NA(),X7)</f>
        <v>103.53</v>
      </c>
      <c r="Y6" s="36">
        <f t="shared" ref="Y6:AG6" si="4">IF(Y7="",NA(),Y7)</f>
        <v>98.55</v>
      </c>
      <c r="Z6" s="36">
        <f t="shared" si="4"/>
        <v>101.21</v>
      </c>
      <c r="AA6" s="36">
        <f t="shared" si="4"/>
        <v>103.7</v>
      </c>
      <c r="AB6" s="36">
        <f t="shared" si="4"/>
        <v>103.4</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47.54</v>
      </c>
      <c r="BF6" s="36">
        <f t="shared" ref="BF6:BN6" si="7">IF(BF7="",NA(),BF7)</f>
        <v>42.24</v>
      </c>
      <c r="BG6" s="36">
        <f t="shared" si="7"/>
        <v>32.58</v>
      </c>
      <c r="BH6" s="36">
        <f t="shared" si="7"/>
        <v>28.66</v>
      </c>
      <c r="BI6" s="36">
        <f t="shared" si="7"/>
        <v>25.42</v>
      </c>
      <c r="BJ6" s="36">
        <f t="shared" si="7"/>
        <v>1108.26</v>
      </c>
      <c r="BK6" s="36">
        <f t="shared" si="7"/>
        <v>1113.76</v>
      </c>
      <c r="BL6" s="36">
        <f t="shared" si="7"/>
        <v>1125.69</v>
      </c>
      <c r="BM6" s="36">
        <f t="shared" si="7"/>
        <v>1134.67</v>
      </c>
      <c r="BN6" s="36">
        <f t="shared" si="7"/>
        <v>1144.79</v>
      </c>
      <c r="BO6" s="35" t="str">
        <f>IF(BO7="","",IF(BO7="-","【-】","【"&amp;SUBSTITUTE(TEXT(BO7,"#,##0.00"),"-","△")&amp;"】"))</f>
        <v>【1,280.76】</v>
      </c>
      <c r="BP6" s="36">
        <f>IF(BP7="",NA(),BP7)</f>
        <v>88.24</v>
      </c>
      <c r="BQ6" s="36">
        <f t="shared" ref="BQ6:BY6" si="8">IF(BQ7="",NA(),BQ7)</f>
        <v>98.06</v>
      </c>
      <c r="BR6" s="36">
        <f t="shared" si="8"/>
        <v>115.45</v>
      </c>
      <c r="BS6" s="36">
        <f t="shared" si="8"/>
        <v>105.43</v>
      </c>
      <c r="BT6" s="36">
        <f t="shared" si="8"/>
        <v>101.49</v>
      </c>
      <c r="BU6" s="36">
        <f t="shared" si="8"/>
        <v>19.77</v>
      </c>
      <c r="BV6" s="36">
        <f t="shared" si="8"/>
        <v>34.25</v>
      </c>
      <c r="BW6" s="36">
        <f t="shared" si="8"/>
        <v>46.48</v>
      </c>
      <c r="BX6" s="36">
        <f t="shared" si="8"/>
        <v>40.6</v>
      </c>
      <c r="BY6" s="36">
        <f t="shared" si="8"/>
        <v>56.04</v>
      </c>
      <c r="BZ6" s="35" t="str">
        <f>IF(BZ7="","",IF(BZ7="-","【-】","【"&amp;SUBSTITUTE(TEXT(BZ7,"#,##0.00"),"-","△")&amp;"】"))</f>
        <v>【53.06】</v>
      </c>
      <c r="CA6" s="36">
        <f>IF(CA7="",NA(),CA7)</f>
        <v>73.400000000000006</v>
      </c>
      <c r="CB6" s="36">
        <f t="shared" ref="CB6:CJ6" si="9">IF(CB7="",NA(),CB7)</f>
        <v>73.64</v>
      </c>
      <c r="CC6" s="36">
        <f t="shared" si="9"/>
        <v>45.23</v>
      </c>
      <c r="CD6" s="36">
        <f t="shared" si="9"/>
        <v>75.849999999999994</v>
      </c>
      <c r="CE6" s="36">
        <f t="shared" si="9"/>
        <v>77.67</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225.31</v>
      </c>
      <c r="CM6" s="36">
        <f t="shared" ref="CM6:CU6" si="10">IF(CM7="",NA(),CM7)</f>
        <v>304.38</v>
      </c>
      <c r="CN6" s="36">
        <f t="shared" si="10"/>
        <v>308.14999999999998</v>
      </c>
      <c r="CO6" s="36">
        <f t="shared" si="10"/>
        <v>284.48</v>
      </c>
      <c r="CP6" s="36">
        <f t="shared" si="10"/>
        <v>38.74</v>
      </c>
      <c r="CQ6" s="36">
        <f t="shared" si="10"/>
        <v>57.17</v>
      </c>
      <c r="CR6" s="36">
        <f t="shared" si="10"/>
        <v>57.55</v>
      </c>
      <c r="CS6" s="36">
        <f t="shared" si="10"/>
        <v>57.43</v>
      </c>
      <c r="CT6" s="36">
        <f t="shared" si="10"/>
        <v>57.29</v>
      </c>
      <c r="CU6" s="36">
        <f t="shared" si="10"/>
        <v>55.9</v>
      </c>
      <c r="CV6" s="35" t="str">
        <f>IF(CV7="","",IF(CV7="-","【-】","【"&amp;SUBSTITUTE(TEXT(CV7,"#,##0.00"),"-","△")&amp;"】"))</f>
        <v>【56.28】</v>
      </c>
      <c r="CW6" s="36">
        <f>IF(CW7="",NA(),CW7)</f>
        <v>87.63</v>
      </c>
      <c r="CX6" s="36">
        <f t="shared" ref="CX6:DF6" si="11">IF(CX7="",NA(),CX7)</f>
        <v>60.38</v>
      </c>
      <c r="CY6" s="36">
        <f t="shared" si="11"/>
        <v>97.74</v>
      </c>
      <c r="CZ6" s="36">
        <f t="shared" si="11"/>
        <v>70.849999999999994</v>
      </c>
      <c r="DA6" s="36">
        <f t="shared" si="11"/>
        <v>68.34</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19.21</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104442</v>
      </c>
      <c r="D7" s="38">
        <v>47</v>
      </c>
      <c r="E7" s="38">
        <v>1</v>
      </c>
      <c r="F7" s="38">
        <v>0</v>
      </c>
      <c r="G7" s="38">
        <v>0</v>
      </c>
      <c r="H7" s="38" t="s">
        <v>107</v>
      </c>
      <c r="I7" s="38" t="s">
        <v>108</v>
      </c>
      <c r="J7" s="38" t="s">
        <v>109</v>
      </c>
      <c r="K7" s="38" t="s">
        <v>110</v>
      </c>
      <c r="L7" s="38" t="s">
        <v>111</v>
      </c>
      <c r="M7" s="38"/>
      <c r="N7" s="39" t="s">
        <v>112</v>
      </c>
      <c r="O7" s="39" t="s">
        <v>113</v>
      </c>
      <c r="P7" s="39">
        <v>97.3</v>
      </c>
      <c r="Q7" s="39">
        <v>1296</v>
      </c>
      <c r="R7" s="39">
        <v>3356</v>
      </c>
      <c r="S7" s="39">
        <v>85.25</v>
      </c>
      <c r="T7" s="39">
        <v>39.369999999999997</v>
      </c>
      <c r="U7" s="39">
        <v>3248</v>
      </c>
      <c r="V7" s="39">
        <v>62.2</v>
      </c>
      <c r="W7" s="39">
        <v>52.22</v>
      </c>
      <c r="X7" s="39">
        <v>103.53</v>
      </c>
      <c r="Y7" s="39">
        <v>98.55</v>
      </c>
      <c r="Z7" s="39">
        <v>101.21</v>
      </c>
      <c r="AA7" s="39">
        <v>103.7</v>
      </c>
      <c r="AB7" s="39">
        <v>103.4</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47.54</v>
      </c>
      <c r="BF7" s="39">
        <v>42.24</v>
      </c>
      <c r="BG7" s="39">
        <v>32.58</v>
      </c>
      <c r="BH7" s="39">
        <v>28.66</v>
      </c>
      <c r="BI7" s="39">
        <v>25.42</v>
      </c>
      <c r="BJ7" s="39">
        <v>1108.26</v>
      </c>
      <c r="BK7" s="39">
        <v>1113.76</v>
      </c>
      <c r="BL7" s="39">
        <v>1125.69</v>
      </c>
      <c r="BM7" s="39">
        <v>1134.67</v>
      </c>
      <c r="BN7" s="39">
        <v>1144.79</v>
      </c>
      <c r="BO7" s="39">
        <v>1280.76</v>
      </c>
      <c r="BP7" s="39">
        <v>88.24</v>
      </c>
      <c r="BQ7" s="39">
        <v>98.06</v>
      </c>
      <c r="BR7" s="39">
        <v>115.45</v>
      </c>
      <c r="BS7" s="39">
        <v>105.43</v>
      </c>
      <c r="BT7" s="39">
        <v>101.49</v>
      </c>
      <c r="BU7" s="39">
        <v>19.77</v>
      </c>
      <c r="BV7" s="39">
        <v>34.25</v>
      </c>
      <c r="BW7" s="39">
        <v>46.48</v>
      </c>
      <c r="BX7" s="39">
        <v>40.6</v>
      </c>
      <c r="BY7" s="39">
        <v>56.04</v>
      </c>
      <c r="BZ7" s="39">
        <v>53.06</v>
      </c>
      <c r="CA7" s="39">
        <v>73.400000000000006</v>
      </c>
      <c r="CB7" s="39">
        <v>73.64</v>
      </c>
      <c r="CC7" s="39">
        <v>45.23</v>
      </c>
      <c r="CD7" s="39">
        <v>75.849999999999994</v>
      </c>
      <c r="CE7" s="39">
        <v>77.67</v>
      </c>
      <c r="CF7" s="39">
        <v>878.73</v>
      </c>
      <c r="CG7" s="39">
        <v>501.18</v>
      </c>
      <c r="CH7" s="39">
        <v>376.61</v>
      </c>
      <c r="CI7" s="39">
        <v>440.03</v>
      </c>
      <c r="CJ7" s="39">
        <v>304.35000000000002</v>
      </c>
      <c r="CK7" s="39">
        <v>314.83</v>
      </c>
      <c r="CL7" s="39">
        <v>225.31</v>
      </c>
      <c r="CM7" s="39">
        <v>304.38</v>
      </c>
      <c r="CN7" s="39">
        <v>308.14999999999998</v>
      </c>
      <c r="CO7" s="39">
        <v>284.48</v>
      </c>
      <c r="CP7" s="39">
        <v>38.74</v>
      </c>
      <c r="CQ7" s="39">
        <v>57.17</v>
      </c>
      <c r="CR7" s="39">
        <v>57.55</v>
      </c>
      <c r="CS7" s="39">
        <v>57.43</v>
      </c>
      <c r="CT7" s="39">
        <v>57.29</v>
      </c>
      <c r="CU7" s="39">
        <v>55.9</v>
      </c>
      <c r="CV7" s="39">
        <v>56.28</v>
      </c>
      <c r="CW7" s="39">
        <v>87.63</v>
      </c>
      <c r="CX7" s="39">
        <v>60.38</v>
      </c>
      <c r="CY7" s="39">
        <v>97.74</v>
      </c>
      <c r="CZ7" s="39">
        <v>70.849999999999994</v>
      </c>
      <c r="DA7" s="39">
        <v>68.34</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19.21</v>
      </c>
      <c r="EE7" s="39">
        <v>0</v>
      </c>
      <c r="EF7" s="39">
        <v>0</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2018-02-09T01:39:36Z</cp:lastPrinted>
  <dcterms:created xsi:type="dcterms:W3CDTF">2017-12-25T01:42:23Z</dcterms:created>
  <dcterms:modified xsi:type="dcterms:W3CDTF">2018-02-22T01:37:10Z</dcterms:modified>
  <cp:category/>
</cp:coreProperties>
</file>