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4_市町村回答\20 中之条町\"/>
    </mc:Choice>
  </mc:AlternateContent>
  <workbookProtection workbookPassword="B319"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R6" i="5"/>
  <c r="AL8" i="4" s="1"/>
  <c r="Q6" i="5"/>
  <c r="W10" i="4" s="1"/>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E85" i="4"/>
  <c r="BB10" i="4"/>
  <c r="P10" i="4"/>
  <c r="I10" i="4"/>
  <c r="BB8" i="4"/>
  <c r="AT8" i="4"/>
  <c r="P8" i="4"/>
  <c r="I8" i="4"/>
  <c r="B8" i="4"/>
  <c r="C10" i="5" l="1"/>
  <c r="D10" i="5"/>
  <c r="E10" i="5"/>
  <c r="B10" i="5"/>
</calcChain>
</file>

<file path=xl/sharedStrings.xml><?xml version="1.0" encoding="utf-8"?>
<sst xmlns="http://schemas.openxmlformats.org/spreadsheetml/2006/main" count="237" uniqueCount="124">
  <si>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</si>
  <si>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</si>
  <si>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</si>
  <si>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</si>
  <si>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</si>
  <si>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</si>
  <si>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</si>
  <si>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</si>
  <si>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</si>
  <si>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</si>
  <si>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</si>
  <si>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</si>
  <si>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</si>
  <si>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</si>
  <si>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</si>
  <si>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</si>
  <si>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</si>
  <si>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</si>
  <si>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</si>
  <si>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</si>
  <si>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</si>
  <si>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</si>
  <si>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</si>
  <si>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</si>
  <si>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</si>
  <si>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</si>
  <si>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</si>
  <si>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</si>
  <si>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</si>
  <si>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</si>
  <si>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</si>
  <si>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</si>
  <si>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</si>
  <si>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</si>
  <si>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</si>
  <si>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</si>
  <si>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</si>
  <si>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</si>
  <si>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</si>
  <si>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</si>
  <si>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</si>
  <si>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</si>
  <si>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</si>
  <si>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</si>
  <si>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</si>
  <si>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</si>
  <si>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</si>
  <si>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</si>
  <si>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</si>
  <si>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</si>
  <si>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</si>
  <si>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</si>
  <si>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</si>
  <si>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</si>
  <si>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</si>
  <si>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</si>
  <si>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</si>
  <si>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</si>
  <si>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</si>
  <si>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</si>
  <si>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</si>
  <si>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</si>
  <si>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</si>
  <si>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</si>
  <si>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</si>
  <si>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</si>
  <si>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</si>
  <si>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</si>
  <si>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</si>
  <si>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</si>
  <si>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</si>
  <si>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</si>
  <si>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</si>
  <si>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</si>
  <si>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</si>
  <si>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</si>
  <si>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</si>
  <si>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</si>
  <si>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</si>
  <si>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</si>
  <si>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</si>
  <si>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</si>
  <si>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</si>
  <si>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</si>
  <si>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</si>
  <si>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</si>
  <si>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</si>
  <si>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</si>
  <si>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</si>
  <si>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</si>
  <si>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</si>
  <si>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</si>
  <si>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</si>
  <si>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</si>
  <si>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</si>
  <si>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</si>
  <si>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</si>
  <si>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</si>
  <si>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</si>
  <si>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</si>
  <si>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</si>
  <si>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</si>
  <si>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</si>
  <si>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</si>
  <si>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</si>
  <si>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</si>
  <si>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</si>
  <si>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</si>
  <si>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中之条町</t>
  </si>
  <si>
    <t>法非適用</t>
  </si>
  <si>
    <t>水道事業</t>
  </si>
  <si>
    <t>簡易水道事業</t>
  </si>
  <si>
    <t>D4</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</si>
  <si>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</si>
  <si>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</si>
  <si>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</si>
  <si>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</si>
  <si>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</si>
  <si>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</si>
  <si>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</si>
  <si>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</si>
  <si>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(1)課題
・赤字経営であり、一般会計からの繰入金に依存しているため、経営改善に向けた更なる経費節減や計画的な老朽管の更新を進めていく必要がある。
(2)今後の改善に向けた取組
・町村合併による水道料金改定で収益の増加が図られたが、現状でも給水人口が少なく、今後更に減少することから、厳しい経営状態が今後も続くことが予想される。
こうした状況を踏まえて、更なる経費節減や老朽管の計画的な更新に取組みながら、健全かつ効率的な経営に努めていく必要がある。また、今後の経営状況によっては、他の簡易水道事業（法適用）との経営統合を検討する必要がある。</t>
    <phoneticPr fontId="4"/>
  </si>
  <si>
    <t>(1)分析結果
・収益的収支比率は、類似団体平均を上回っているが、100％を割り込んでおり、平成24年度からほぼ増加傾向である。
・企業債残高対給水収益比率は、類似団体平均の上昇傾向とは反対に平成24年度から連続で減少している。
・料金回収率は、類似団体平均を上回っているが、100％を割り込んでおり、平成24年度から山なり傾向である。
・給水原価は、類似団体平均を下回り、平成23年度から徐々に増加している。
・施設利用率は、類似団体平均を約3～4割上回っており、平成24年度から減少傾向である。
・有収率は、類似団体平均を上回っており、95％を維持している。
(2)現状や背景、課題
・収益的収支比率、料金回収率が100％を割り込んでいるため、赤字経営であり、給水に係る費用は一般会計からの繰入金で賄われている状況である。
・施設利用率、有収率いずれの指標も、類似団体平均を上回っており、適正かつ効率的な稼働状況である。</t>
    <rPh sb="87" eb="89">
      <t>ジョウショウ</t>
    </rPh>
    <rPh sb="89" eb="91">
      <t>ケイコウ</t>
    </rPh>
    <rPh sb="93" eb="95">
      <t>ハンタイ</t>
    </rPh>
    <rPh sb="104" eb="106">
      <t>レンゾク</t>
    </rPh>
    <rPh sb="159" eb="160">
      <t>ヤマ</t>
    </rPh>
    <rPh sb="183" eb="185">
      <t>シタマワ</t>
    </rPh>
    <phoneticPr fontId="4"/>
  </si>
  <si>
    <t>(1)分析結果
・平成23年度以降実施されていなかった管路更新を平成27年度から実施したが減少に転じた。
(2)現状や背景、課題
・老朽化による漏水箇所の修繕や計画的な老朽管の更新を継続して実施する必要がある。</t>
    <rPh sb="45" eb="47">
      <t>ゲンショウ</t>
    </rPh>
    <rPh sb="48" eb="49">
      <t>テン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</si>
</sst>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formatCode="#,##0.00;&quot;△&quot;#,##0.00;&quot;-&quot;">
                  <c:v>1.4</c:v>
                </c:pt>
                <c:pt idx="4" formatCode="#,##0.00;&quot;△&quot;#,##0.00;&quot;-&quot;">
                  <c:v>0.28000000000000003</c:v>
                </c:pt>
              </c:numCache>
            </c:numRef>
          </c:val>
        </c:ser>
        <c:dLbls>
          <c:showLegendKey val="0"/>
          <c:showVal val="0"/>
          <c:showCatName val="0"/>
          <c:showSerName val="0"/>
          <c:showPercent val="0"/>
          <c:showBubbleSize val="0"/>
        </c:dLbls>
        <c:gapWidth val="150"/>
        <c:axId val="175226632"/>
        <c:axId val="173177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0.37</c:v>
                </c:pt>
                <c:pt idx="1">
                  <c:v>0.7</c:v>
                </c:pt>
                <c:pt idx="2">
                  <c:v>0.91</c:v>
                </c:pt>
                <c:pt idx="3">
                  <c:v>1.26</c:v>
                </c:pt>
                <c:pt idx="4">
                  <c:v>0.78</c:v>
                </c:pt>
              </c:numCache>
            </c:numRef>
          </c:val>
          <c:smooth val="0"/>
        </c:ser>
        <c:dLbls>
          <c:showLegendKey val="0"/>
          <c:showVal val="0"/>
          <c:showCatName val="0"/>
          <c:showSerName val="0"/>
          <c:showPercent val="0"/>
          <c:showBubbleSize val="0"/>
        </c:dLbls>
        <c:marker val="1"/>
        <c:smooth val="0"/>
        <c:axId val="175226632"/>
        <c:axId val="173177392"/>
      </c:lineChart>
      <c:dateAx>
        <c:axId val="175226632"/>
        <c:scaling>
          <c:orientation val="minMax"/>
        </c:scaling>
        <c:delete val="1"/>
        <c:axPos val="b"/>
        <c:numFmt formatCode="ge" sourceLinked="1"/>
        <c:majorTickMark val="none"/>
        <c:minorTickMark val="none"/>
        <c:tickLblPos val="none"/>
        <c:crossAx val="173177392"/>
        <c:crosses val="autoZero"/>
        <c:auto val="1"/>
        <c:lblOffset val="100"/>
        <c:baseTimeUnit val="years"/>
      </c:dateAx>
      <c:valAx>
        <c:axId val="17317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226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74.06</c:v>
                </c:pt>
                <c:pt idx="1">
                  <c:v>71.599999999999994</c:v>
                </c:pt>
                <c:pt idx="2">
                  <c:v>67.040000000000006</c:v>
                </c:pt>
                <c:pt idx="3">
                  <c:v>64.260000000000005</c:v>
                </c:pt>
                <c:pt idx="4">
                  <c:v>62.52</c:v>
                </c:pt>
              </c:numCache>
            </c:numRef>
          </c:val>
        </c:ser>
        <c:dLbls>
          <c:showLegendKey val="0"/>
          <c:showVal val="0"/>
          <c:showCatName val="0"/>
          <c:showSerName val="0"/>
          <c:showPercent val="0"/>
          <c:showBubbleSize val="0"/>
        </c:dLbls>
        <c:gapWidth val="150"/>
        <c:axId val="175813016"/>
        <c:axId val="175813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51.11</c:v>
                </c:pt>
                <c:pt idx="1">
                  <c:v>50.49</c:v>
                </c:pt>
                <c:pt idx="2">
                  <c:v>48.36</c:v>
                </c:pt>
                <c:pt idx="3">
                  <c:v>48.7</c:v>
                </c:pt>
                <c:pt idx="4">
                  <c:v>46.9</c:v>
                </c:pt>
              </c:numCache>
            </c:numRef>
          </c:val>
          <c:smooth val="0"/>
        </c:ser>
        <c:dLbls>
          <c:showLegendKey val="0"/>
          <c:showVal val="0"/>
          <c:showCatName val="0"/>
          <c:showSerName val="0"/>
          <c:showPercent val="0"/>
          <c:showBubbleSize val="0"/>
        </c:dLbls>
        <c:marker val="1"/>
        <c:smooth val="0"/>
        <c:axId val="175813016"/>
        <c:axId val="175813408"/>
      </c:lineChart>
      <c:dateAx>
        <c:axId val="175813016"/>
        <c:scaling>
          <c:orientation val="minMax"/>
        </c:scaling>
        <c:delete val="1"/>
        <c:axPos val="b"/>
        <c:numFmt formatCode="ge" sourceLinked="1"/>
        <c:majorTickMark val="none"/>
        <c:minorTickMark val="none"/>
        <c:tickLblPos val="none"/>
        <c:crossAx val="175813408"/>
        <c:crosses val="autoZero"/>
        <c:auto val="1"/>
        <c:lblOffset val="100"/>
        <c:baseTimeUnit val="years"/>
      </c:dateAx>
      <c:valAx>
        <c:axId val="175813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813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95</c:v>
                </c:pt>
                <c:pt idx="1">
                  <c:v>95</c:v>
                </c:pt>
                <c:pt idx="2">
                  <c:v>95</c:v>
                </c:pt>
                <c:pt idx="3">
                  <c:v>94.99</c:v>
                </c:pt>
                <c:pt idx="4">
                  <c:v>95</c:v>
                </c:pt>
              </c:numCache>
            </c:numRef>
          </c:val>
        </c:ser>
        <c:dLbls>
          <c:showLegendKey val="0"/>
          <c:showVal val="0"/>
          <c:showCatName val="0"/>
          <c:showSerName val="0"/>
          <c:showPercent val="0"/>
          <c:showBubbleSize val="0"/>
        </c:dLbls>
        <c:gapWidth val="150"/>
        <c:axId val="175814584"/>
        <c:axId val="175814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74.16</c:v>
                </c:pt>
                <c:pt idx="1">
                  <c:v>74.209999999999994</c:v>
                </c:pt>
                <c:pt idx="2">
                  <c:v>75.239999999999995</c:v>
                </c:pt>
                <c:pt idx="3">
                  <c:v>74.959999999999994</c:v>
                </c:pt>
                <c:pt idx="4">
                  <c:v>74.63</c:v>
                </c:pt>
              </c:numCache>
            </c:numRef>
          </c:val>
          <c:smooth val="0"/>
        </c:ser>
        <c:dLbls>
          <c:showLegendKey val="0"/>
          <c:showVal val="0"/>
          <c:showCatName val="0"/>
          <c:showSerName val="0"/>
          <c:showPercent val="0"/>
          <c:showBubbleSize val="0"/>
        </c:dLbls>
        <c:marker val="1"/>
        <c:smooth val="0"/>
        <c:axId val="175814584"/>
        <c:axId val="175814976"/>
      </c:lineChart>
      <c:dateAx>
        <c:axId val="175814584"/>
        <c:scaling>
          <c:orientation val="minMax"/>
        </c:scaling>
        <c:delete val="1"/>
        <c:axPos val="b"/>
        <c:numFmt formatCode="ge" sourceLinked="1"/>
        <c:majorTickMark val="none"/>
        <c:minorTickMark val="none"/>
        <c:tickLblPos val="none"/>
        <c:crossAx val="175814976"/>
        <c:crosses val="autoZero"/>
        <c:auto val="1"/>
        <c:lblOffset val="100"/>
        <c:baseTimeUnit val="years"/>
      </c:dateAx>
      <c:valAx>
        <c:axId val="175814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814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78.77</c:v>
                </c:pt>
                <c:pt idx="1">
                  <c:v>82.2</c:v>
                </c:pt>
                <c:pt idx="2">
                  <c:v>94.83</c:v>
                </c:pt>
                <c:pt idx="3">
                  <c:v>83.83</c:v>
                </c:pt>
                <c:pt idx="4">
                  <c:v>83.87</c:v>
                </c:pt>
              </c:numCache>
            </c:numRef>
          </c:val>
        </c:ser>
        <c:dLbls>
          <c:showLegendKey val="0"/>
          <c:showVal val="0"/>
          <c:showCatName val="0"/>
          <c:showSerName val="0"/>
          <c:showPercent val="0"/>
          <c:showBubbleSize val="0"/>
        </c:dLbls>
        <c:gapWidth val="150"/>
        <c:axId val="172230040"/>
        <c:axId val="17215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70.760000000000005</c:v>
                </c:pt>
                <c:pt idx="1">
                  <c:v>71.66</c:v>
                </c:pt>
                <c:pt idx="2">
                  <c:v>73.06</c:v>
                </c:pt>
                <c:pt idx="3">
                  <c:v>72.03</c:v>
                </c:pt>
                <c:pt idx="4">
                  <c:v>72.11</c:v>
                </c:pt>
              </c:numCache>
            </c:numRef>
          </c:val>
          <c:smooth val="0"/>
        </c:ser>
        <c:dLbls>
          <c:showLegendKey val="0"/>
          <c:showVal val="0"/>
          <c:showCatName val="0"/>
          <c:showSerName val="0"/>
          <c:showPercent val="0"/>
          <c:showBubbleSize val="0"/>
        </c:dLbls>
        <c:marker val="1"/>
        <c:smooth val="0"/>
        <c:axId val="172230040"/>
        <c:axId val="172158992"/>
      </c:lineChart>
      <c:dateAx>
        <c:axId val="172230040"/>
        <c:scaling>
          <c:orientation val="minMax"/>
        </c:scaling>
        <c:delete val="1"/>
        <c:axPos val="b"/>
        <c:numFmt formatCode="ge" sourceLinked="1"/>
        <c:majorTickMark val="none"/>
        <c:minorTickMark val="none"/>
        <c:tickLblPos val="none"/>
        <c:crossAx val="172158992"/>
        <c:crosses val="autoZero"/>
        <c:auto val="1"/>
        <c:lblOffset val="100"/>
        <c:baseTimeUnit val="years"/>
      </c:dateAx>
      <c:valAx>
        <c:axId val="17215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230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3294728"/>
        <c:axId val="173978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3294728"/>
        <c:axId val="173978600"/>
      </c:lineChart>
      <c:dateAx>
        <c:axId val="173294728"/>
        <c:scaling>
          <c:orientation val="minMax"/>
        </c:scaling>
        <c:delete val="1"/>
        <c:axPos val="b"/>
        <c:numFmt formatCode="ge" sourceLinked="1"/>
        <c:majorTickMark val="none"/>
        <c:minorTickMark val="none"/>
        <c:tickLblPos val="none"/>
        <c:crossAx val="173978600"/>
        <c:crosses val="autoZero"/>
        <c:auto val="1"/>
        <c:lblOffset val="100"/>
        <c:baseTimeUnit val="years"/>
      </c:dateAx>
      <c:valAx>
        <c:axId val="173978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294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2226008"/>
        <c:axId val="172081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2226008"/>
        <c:axId val="172081464"/>
      </c:lineChart>
      <c:dateAx>
        <c:axId val="172226008"/>
        <c:scaling>
          <c:orientation val="minMax"/>
        </c:scaling>
        <c:delete val="1"/>
        <c:axPos val="b"/>
        <c:numFmt formatCode="ge" sourceLinked="1"/>
        <c:majorTickMark val="none"/>
        <c:minorTickMark val="none"/>
        <c:tickLblPos val="none"/>
        <c:crossAx val="172081464"/>
        <c:crosses val="autoZero"/>
        <c:auto val="1"/>
        <c:lblOffset val="100"/>
        <c:baseTimeUnit val="years"/>
      </c:dateAx>
      <c:valAx>
        <c:axId val="172081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226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4659616"/>
        <c:axId val="174660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4659616"/>
        <c:axId val="174660008"/>
      </c:lineChart>
      <c:dateAx>
        <c:axId val="174659616"/>
        <c:scaling>
          <c:orientation val="minMax"/>
        </c:scaling>
        <c:delete val="1"/>
        <c:axPos val="b"/>
        <c:numFmt formatCode="ge" sourceLinked="1"/>
        <c:majorTickMark val="none"/>
        <c:minorTickMark val="none"/>
        <c:tickLblPos val="none"/>
        <c:crossAx val="174660008"/>
        <c:crosses val="autoZero"/>
        <c:auto val="1"/>
        <c:lblOffset val="100"/>
        <c:baseTimeUnit val="years"/>
      </c:dateAx>
      <c:valAx>
        <c:axId val="174660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659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4659224"/>
        <c:axId val="17465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4659224"/>
        <c:axId val="174658832"/>
      </c:lineChart>
      <c:dateAx>
        <c:axId val="174659224"/>
        <c:scaling>
          <c:orientation val="minMax"/>
        </c:scaling>
        <c:delete val="1"/>
        <c:axPos val="b"/>
        <c:numFmt formatCode="ge" sourceLinked="1"/>
        <c:majorTickMark val="none"/>
        <c:minorTickMark val="none"/>
        <c:tickLblPos val="none"/>
        <c:crossAx val="174658832"/>
        <c:crosses val="autoZero"/>
        <c:auto val="1"/>
        <c:lblOffset val="100"/>
        <c:baseTimeUnit val="years"/>
      </c:dateAx>
      <c:valAx>
        <c:axId val="17465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659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646.27</c:v>
                </c:pt>
                <c:pt idx="1">
                  <c:v>572.91</c:v>
                </c:pt>
                <c:pt idx="2">
                  <c:v>435.32</c:v>
                </c:pt>
                <c:pt idx="3">
                  <c:v>349.01</c:v>
                </c:pt>
                <c:pt idx="4">
                  <c:v>335.53</c:v>
                </c:pt>
              </c:numCache>
            </c:numRef>
          </c:val>
        </c:ser>
        <c:dLbls>
          <c:showLegendKey val="0"/>
          <c:showVal val="0"/>
          <c:showCatName val="0"/>
          <c:showSerName val="0"/>
          <c:showPercent val="0"/>
          <c:showBubbleSize val="0"/>
        </c:dLbls>
        <c:gapWidth val="150"/>
        <c:axId val="176125848"/>
        <c:axId val="176126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1496.15</c:v>
                </c:pt>
                <c:pt idx="1">
                  <c:v>1462.56</c:v>
                </c:pt>
                <c:pt idx="2">
                  <c:v>1486.62</c:v>
                </c:pt>
                <c:pt idx="3">
                  <c:v>1510.14</c:v>
                </c:pt>
                <c:pt idx="4">
                  <c:v>1595.62</c:v>
                </c:pt>
              </c:numCache>
            </c:numRef>
          </c:val>
          <c:smooth val="0"/>
        </c:ser>
        <c:dLbls>
          <c:showLegendKey val="0"/>
          <c:showVal val="0"/>
          <c:showCatName val="0"/>
          <c:showSerName val="0"/>
          <c:showPercent val="0"/>
          <c:showBubbleSize val="0"/>
        </c:dLbls>
        <c:marker val="1"/>
        <c:smooth val="0"/>
        <c:axId val="176125848"/>
        <c:axId val="176126240"/>
      </c:lineChart>
      <c:dateAx>
        <c:axId val="176125848"/>
        <c:scaling>
          <c:orientation val="minMax"/>
        </c:scaling>
        <c:delete val="1"/>
        <c:axPos val="b"/>
        <c:numFmt formatCode="ge" sourceLinked="1"/>
        <c:majorTickMark val="none"/>
        <c:minorTickMark val="none"/>
        <c:tickLblPos val="none"/>
        <c:crossAx val="176126240"/>
        <c:crosses val="autoZero"/>
        <c:auto val="1"/>
        <c:lblOffset val="100"/>
        <c:baseTimeUnit val="years"/>
      </c:dateAx>
      <c:valAx>
        <c:axId val="17612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125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40.42</c:v>
                </c:pt>
                <c:pt idx="1">
                  <c:v>42.49</c:v>
                </c:pt>
                <c:pt idx="2">
                  <c:v>53.68</c:v>
                </c:pt>
                <c:pt idx="3">
                  <c:v>52.82</c:v>
                </c:pt>
                <c:pt idx="4">
                  <c:v>47.85</c:v>
                </c:pt>
              </c:numCache>
            </c:numRef>
          </c:val>
        </c:ser>
        <c:dLbls>
          <c:showLegendKey val="0"/>
          <c:showVal val="0"/>
          <c:showCatName val="0"/>
          <c:showSerName val="0"/>
          <c:showPercent val="0"/>
          <c:showBubbleSize val="0"/>
        </c:dLbls>
        <c:gapWidth val="150"/>
        <c:axId val="176127416"/>
        <c:axId val="17612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33.01</c:v>
                </c:pt>
                <c:pt idx="1">
                  <c:v>32.39</c:v>
                </c:pt>
                <c:pt idx="2">
                  <c:v>24.39</c:v>
                </c:pt>
                <c:pt idx="3">
                  <c:v>22.67</c:v>
                </c:pt>
                <c:pt idx="4">
                  <c:v>37.92</c:v>
                </c:pt>
              </c:numCache>
            </c:numRef>
          </c:val>
          <c:smooth val="0"/>
        </c:ser>
        <c:dLbls>
          <c:showLegendKey val="0"/>
          <c:showVal val="0"/>
          <c:showCatName val="0"/>
          <c:showSerName val="0"/>
          <c:showPercent val="0"/>
          <c:showBubbleSize val="0"/>
        </c:dLbls>
        <c:marker val="1"/>
        <c:smooth val="0"/>
        <c:axId val="176127416"/>
        <c:axId val="176127808"/>
      </c:lineChart>
      <c:dateAx>
        <c:axId val="176127416"/>
        <c:scaling>
          <c:orientation val="minMax"/>
        </c:scaling>
        <c:delete val="1"/>
        <c:axPos val="b"/>
        <c:numFmt formatCode="ge" sourceLinked="1"/>
        <c:majorTickMark val="none"/>
        <c:minorTickMark val="none"/>
        <c:tickLblPos val="none"/>
        <c:crossAx val="176127808"/>
        <c:crosses val="autoZero"/>
        <c:auto val="1"/>
        <c:lblOffset val="100"/>
        <c:baseTimeUnit val="years"/>
      </c:dateAx>
      <c:valAx>
        <c:axId val="17612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127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218.35</c:v>
                </c:pt>
                <c:pt idx="1">
                  <c:v>227.72</c:v>
                </c:pt>
                <c:pt idx="2">
                  <c:v>236.32</c:v>
                </c:pt>
                <c:pt idx="3">
                  <c:v>274.49</c:v>
                </c:pt>
                <c:pt idx="4">
                  <c:v>298.17</c:v>
                </c:pt>
              </c:numCache>
            </c:numRef>
          </c:val>
        </c:ser>
        <c:dLbls>
          <c:showLegendKey val="0"/>
          <c:showVal val="0"/>
          <c:showCatName val="0"/>
          <c:showSerName val="0"/>
          <c:showPercent val="0"/>
          <c:showBubbleSize val="0"/>
        </c:dLbls>
        <c:gapWidth val="150"/>
        <c:axId val="172729872"/>
        <c:axId val="172730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523.08000000000004</c:v>
                </c:pt>
                <c:pt idx="1">
                  <c:v>530.83000000000004</c:v>
                </c:pt>
                <c:pt idx="2">
                  <c:v>734.18</c:v>
                </c:pt>
                <c:pt idx="3">
                  <c:v>789.62</c:v>
                </c:pt>
                <c:pt idx="4">
                  <c:v>423.18</c:v>
                </c:pt>
              </c:numCache>
            </c:numRef>
          </c:val>
          <c:smooth val="0"/>
        </c:ser>
        <c:dLbls>
          <c:showLegendKey val="0"/>
          <c:showVal val="0"/>
          <c:showCatName val="0"/>
          <c:showSerName val="0"/>
          <c:showPercent val="0"/>
          <c:showBubbleSize val="0"/>
        </c:dLbls>
        <c:marker val="1"/>
        <c:smooth val="0"/>
        <c:axId val="172729872"/>
        <c:axId val="172730264"/>
      </c:lineChart>
      <c:dateAx>
        <c:axId val="172729872"/>
        <c:scaling>
          <c:orientation val="minMax"/>
        </c:scaling>
        <c:delete val="1"/>
        <c:axPos val="b"/>
        <c:numFmt formatCode="ge" sourceLinked="1"/>
        <c:majorTickMark val="none"/>
        <c:minorTickMark val="none"/>
        <c:tickLblPos val="none"/>
        <c:crossAx val="172730264"/>
        <c:crosses val="autoZero"/>
        <c:auto val="1"/>
        <c:lblOffset val="100"/>
        <c:baseTimeUnit val="years"/>
      </c:dateAx>
      <c:valAx>
        <c:axId val="172730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72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群馬県　中之条町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D4</v>
      </c>
      <c r="X8" s="49"/>
      <c r="Y8" s="49"/>
      <c r="Z8" s="49"/>
      <c r="AA8" s="49"/>
      <c r="AB8" s="49"/>
      <c r="AC8" s="49"/>
      <c r="AD8" s="50" t="s">
        <v>120</v>
      </c>
      <c r="AE8" s="50"/>
      <c r="AF8" s="50"/>
      <c r="AG8" s="50"/>
      <c r="AH8" s="50"/>
      <c r="AI8" s="50"/>
      <c r="AJ8" s="50"/>
      <c r="AK8" s="2"/>
      <c r="AL8" s="51">
        <f>データ!$R$6</f>
        <v>16781</v>
      </c>
      <c r="AM8" s="51"/>
      <c r="AN8" s="51"/>
      <c r="AO8" s="51"/>
      <c r="AP8" s="51"/>
      <c r="AQ8" s="51"/>
      <c r="AR8" s="51"/>
      <c r="AS8" s="51"/>
      <c r="AT8" s="46">
        <f>データ!$S$6</f>
        <v>439.28</v>
      </c>
      <c r="AU8" s="46"/>
      <c r="AV8" s="46"/>
      <c r="AW8" s="46"/>
      <c r="AX8" s="46"/>
      <c r="AY8" s="46"/>
      <c r="AZ8" s="46"/>
      <c r="BA8" s="46"/>
      <c r="BB8" s="46">
        <f>データ!$T$6</f>
        <v>38.200000000000003</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t="str">
        <f>データ!$O$6</f>
        <v>該当数値なし</v>
      </c>
      <c r="J10" s="46"/>
      <c r="K10" s="46"/>
      <c r="L10" s="46"/>
      <c r="M10" s="46"/>
      <c r="N10" s="46"/>
      <c r="O10" s="46"/>
      <c r="P10" s="46">
        <f>データ!$P$6</f>
        <v>6.78</v>
      </c>
      <c r="Q10" s="46"/>
      <c r="R10" s="46"/>
      <c r="S10" s="46"/>
      <c r="T10" s="46"/>
      <c r="U10" s="46"/>
      <c r="V10" s="46"/>
      <c r="W10" s="51">
        <f>データ!$Q$6</f>
        <v>3018</v>
      </c>
      <c r="X10" s="51"/>
      <c r="Y10" s="51"/>
      <c r="Z10" s="51"/>
      <c r="AA10" s="51"/>
      <c r="AB10" s="51"/>
      <c r="AC10" s="51"/>
      <c r="AD10" s="2"/>
      <c r="AE10" s="2"/>
      <c r="AF10" s="2"/>
      <c r="AG10" s="2"/>
      <c r="AH10" s="2"/>
      <c r="AI10" s="2"/>
      <c r="AJ10" s="2"/>
      <c r="AK10" s="2"/>
      <c r="AL10" s="51">
        <f>データ!$U$6</f>
        <v>1128</v>
      </c>
      <c r="AM10" s="51"/>
      <c r="AN10" s="51"/>
      <c r="AO10" s="51"/>
      <c r="AP10" s="51"/>
      <c r="AQ10" s="51"/>
      <c r="AR10" s="51"/>
      <c r="AS10" s="51"/>
      <c r="AT10" s="46">
        <f>データ!$V$6</f>
        <v>0.9</v>
      </c>
      <c r="AU10" s="46"/>
      <c r="AV10" s="46"/>
      <c r="AW10" s="46"/>
      <c r="AX10" s="46"/>
      <c r="AY10" s="46"/>
      <c r="AZ10" s="46"/>
      <c r="BA10" s="46"/>
      <c r="BB10" s="46">
        <f>データ!$W$6</f>
        <v>1253.33</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122</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123</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121</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54</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80"/>
      <c r="X3" s="84" t="s">
        <v>65</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66</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c r="A4" s="29" t="s">
        <v>67</v>
      </c>
      <c r="B4" s="31"/>
      <c r="C4" s="31"/>
      <c r="D4" s="31"/>
      <c r="E4" s="31"/>
      <c r="F4" s="31"/>
      <c r="G4" s="31"/>
      <c r="H4" s="81"/>
      <c r="I4" s="82"/>
      <c r="J4" s="82"/>
      <c r="K4" s="82"/>
      <c r="L4" s="82"/>
      <c r="M4" s="82"/>
      <c r="N4" s="82"/>
      <c r="O4" s="82"/>
      <c r="P4" s="82"/>
      <c r="Q4" s="82"/>
      <c r="R4" s="82"/>
      <c r="S4" s="82"/>
      <c r="T4" s="82"/>
      <c r="U4" s="82"/>
      <c r="V4" s="82"/>
      <c r="W4" s="83"/>
      <c r="X4" s="77" t="s">
        <v>68</v>
      </c>
      <c r="Y4" s="77"/>
      <c r="Z4" s="77"/>
      <c r="AA4" s="77"/>
      <c r="AB4" s="77"/>
      <c r="AC4" s="77"/>
      <c r="AD4" s="77"/>
      <c r="AE4" s="77"/>
      <c r="AF4" s="77"/>
      <c r="AG4" s="77"/>
      <c r="AH4" s="77"/>
      <c r="AI4" s="77" t="s">
        <v>69</v>
      </c>
      <c r="AJ4" s="77"/>
      <c r="AK4" s="77"/>
      <c r="AL4" s="77"/>
      <c r="AM4" s="77"/>
      <c r="AN4" s="77"/>
      <c r="AO4" s="77"/>
      <c r="AP4" s="77"/>
      <c r="AQ4" s="77"/>
      <c r="AR4" s="77"/>
      <c r="AS4" s="77"/>
      <c r="AT4" s="77" t="s">
        <v>70</v>
      </c>
      <c r="AU4" s="77"/>
      <c r="AV4" s="77"/>
      <c r="AW4" s="77"/>
      <c r="AX4" s="77"/>
      <c r="AY4" s="77"/>
      <c r="AZ4" s="77"/>
      <c r="BA4" s="77"/>
      <c r="BB4" s="77"/>
      <c r="BC4" s="77"/>
      <c r="BD4" s="77"/>
      <c r="BE4" s="77" t="s">
        <v>71</v>
      </c>
      <c r="BF4" s="77"/>
      <c r="BG4" s="77"/>
      <c r="BH4" s="77"/>
      <c r="BI4" s="77"/>
      <c r="BJ4" s="77"/>
      <c r="BK4" s="77"/>
      <c r="BL4" s="77"/>
      <c r="BM4" s="77"/>
      <c r="BN4" s="77"/>
      <c r="BO4" s="77"/>
      <c r="BP4" s="77" t="s">
        <v>72</v>
      </c>
      <c r="BQ4" s="77"/>
      <c r="BR4" s="77"/>
      <c r="BS4" s="77"/>
      <c r="BT4" s="77"/>
      <c r="BU4" s="77"/>
      <c r="BV4" s="77"/>
      <c r="BW4" s="77"/>
      <c r="BX4" s="77"/>
      <c r="BY4" s="77"/>
      <c r="BZ4" s="77"/>
      <c r="CA4" s="77" t="s">
        <v>73</v>
      </c>
      <c r="CB4" s="77"/>
      <c r="CC4" s="77"/>
      <c r="CD4" s="77"/>
      <c r="CE4" s="77"/>
      <c r="CF4" s="77"/>
      <c r="CG4" s="77"/>
      <c r="CH4" s="77"/>
      <c r="CI4" s="77"/>
      <c r="CJ4" s="77"/>
      <c r="CK4" s="77"/>
      <c r="CL4" s="77" t="s">
        <v>74</v>
      </c>
      <c r="CM4" s="77"/>
      <c r="CN4" s="77"/>
      <c r="CO4" s="77"/>
      <c r="CP4" s="77"/>
      <c r="CQ4" s="77"/>
      <c r="CR4" s="77"/>
      <c r="CS4" s="77"/>
      <c r="CT4" s="77"/>
      <c r="CU4" s="77"/>
      <c r="CV4" s="77"/>
      <c r="CW4" s="77" t="s">
        <v>75</v>
      </c>
      <c r="CX4" s="77"/>
      <c r="CY4" s="77"/>
      <c r="CZ4" s="77"/>
      <c r="DA4" s="77"/>
      <c r="DB4" s="77"/>
      <c r="DC4" s="77"/>
      <c r="DD4" s="77"/>
      <c r="DE4" s="77"/>
      <c r="DF4" s="77"/>
      <c r="DG4" s="77"/>
      <c r="DH4" s="77" t="s">
        <v>76</v>
      </c>
      <c r="DI4" s="77"/>
      <c r="DJ4" s="77"/>
      <c r="DK4" s="77"/>
      <c r="DL4" s="77"/>
      <c r="DM4" s="77"/>
      <c r="DN4" s="77"/>
      <c r="DO4" s="77"/>
      <c r="DP4" s="77"/>
      <c r="DQ4" s="77"/>
      <c r="DR4" s="77"/>
      <c r="DS4" s="77" t="s">
        <v>77</v>
      </c>
      <c r="DT4" s="77"/>
      <c r="DU4" s="77"/>
      <c r="DV4" s="77"/>
      <c r="DW4" s="77"/>
      <c r="DX4" s="77"/>
      <c r="DY4" s="77"/>
      <c r="DZ4" s="77"/>
      <c r="EA4" s="77"/>
      <c r="EB4" s="77"/>
      <c r="EC4" s="77"/>
      <c r="ED4" s="77" t="s">
        <v>78</v>
      </c>
      <c r="EE4" s="77"/>
      <c r="EF4" s="77"/>
      <c r="EG4" s="77"/>
      <c r="EH4" s="77"/>
      <c r="EI4" s="77"/>
      <c r="EJ4" s="77"/>
      <c r="EK4" s="77"/>
      <c r="EL4" s="77"/>
      <c r="EM4" s="77"/>
      <c r="EN4" s="77"/>
    </row>
    <row r="5" spans="1:144">
      <c r="A5" s="29" t="s">
        <v>79</v>
      </c>
      <c r="B5" s="32"/>
      <c r="C5" s="32"/>
      <c r="D5" s="32"/>
      <c r="E5" s="32"/>
      <c r="F5" s="32"/>
      <c r="G5" s="32"/>
      <c r="H5" s="33" t="s">
        <v>80</v>
      </c>
      <c r="I5" s="33" t="s">
        <v>81</v>
      </c>
      <c r="J5" s="33" t="s">
        <v>82</v>
      </c>
      <c r="K5" s="33" t="s">
        <v>83</v>
      </c>
      <c r="L5" s="33" t="s">
        <v>84</v>
      </c>
      <c r="M5" s="33" t="s">
        <v>85</v>
      </c>
      <c r="N5" s="33" t="s">
        <v>86</v>
      </c>
      <c r="O5" s="33" t="s">
        <v>87</v>
      </c>
      <c r="P5" s="33" t="s">
        <v>88</v>
      </c>
      <c r="Q5" s="33" t="s">
        <v>89</v>
      </c>
      <c r="R5" s="33" t="s">
        <v>90</v>
      </c>
      <c r="S5" s="33" t="s">
        <v>91</v>
      </c>
      <c r="T5" s="33" t="s">
        <v>92</v>
      </c>
      <c r="U5" s="33" t="s">
        <v>93</v>
      </c>
      <c r="V5" s="33" t="s">
        <v>94</v>
      </c>
      <c r="W5" s="33" t="s">
        <v>95</v>
      </c>
      <c r="X5" s="33" t="s">
        <v>96</v>
      </c>
      <c r="Y5" s="33" t="s">
        <v>97</v>
      </c>
      <c r="Z5" s="33" t="s">
        <v>98</v>
      </c>
      <c r="AA5" s="33" t="s">
        <v>99</v>
      </c>
      <c r="AB5" s="33" t="s">
        <v>100</v>
      </c>
      <c r="AC5" s="33" t="s">
        <v>101</v>
      </c>
      <c r="AD5" s="33" t="s">
        <v>102</v>
      </c>
      <c r="AE5" s="33" t="s">
        <v>103</v>
      </c>
      <c r="AF5" s="33" t="s">
        <v>104</v>
      </c>
      <c r="AG5" s="33" t="s">
        <v>105</v>
      </c>
      <c r="AH5" s="33" t="s">
        <v>41</v>
      </c>
      <c r="AI5" s="33" t="s">
        <v>96</v>
      </c>
      <c r="AJ5" s="33" t="s">
        <v>97</v>
      </c>
      <c r="AK5" s="33" t="s">
        <v>98</v>
      </c>
      <c r="AL5" s="33" t="s">
        <v>99</v>
      </c>
      <c r="AM5" s="33" t="s">
        <v>100</v>
      </c>
      <c r="AN5" s="33" t="s">
        <v>101</v>
      </c>
      <c r="AO5" s="33" t="s">
        <v>102</v>
      </c>
      <c r="AP5" s="33" t="s">
        <v>103</v>
      </c>
      <c r="AQ5" s="33" t="s">
        <v>104</v>
      </c>
      <c r="AR5" s="33" t="s">
        <v>105</v>
      </c>
      <c r="AS5" s="33" t="s">
        <v>106</v>
      </c>
      <c r="AT5" s="33" t="s">
        <v>96</v>
      </c>
      <c r="AU5" s="33" t="s">
        <v>97</v>
      </c>
      <c r="AV5" s="33" t="s">
        <v>98</v>
      </c>
      <c r="AW5" s="33" t="s">
        <v>99</v>
      </c>
      <c r="AX5" s="33" t="s">
        <v>100</v>
      </c>
      <c r="AY5" s="33" t="s">
        <v>101</v>
      </c>
      <c r="AZ5" s="33" t="s">
        <v>102</v>
      </c>
      <c r="BA5" s="33" t="s">
        <v>103</v>
      </c>
      <c r="BB5" s="33" t="s">
        <v>104</v>
      </c>
      <c r="BC5" s="33" t="s">
        <v>105</v>
      </c>
      <c r="BD5" s="33" t="s">
        <v>106</v>
      </c>
      <c r="BE5" s="33" t="s">
        <v>96</v>
      </c>
      <c r="BF5" s="33" t="s">
        <v>97</v>
      </c>
      <c r="BG5" s="33" t="s">
        <v>98</v>
      </c>
      <c r="BH5" s="33" t="s">
        <v>99</v>
      </c>
      <c r="BI5" s="33" t="s">
        <v>100</v>
      </c>
      <c r="BJ5" s="33" t="s">
        <v>101</v>
      </c>
      <c r="BK5" s="33" t="s">
        <v>102</v>
      </c>
      <c r="BL5" s="33" t="s">
        <v>103</v>
      </c>
      <c r="BM5" s="33" t="s">
        <v>104</v>
      </c>
      <c r="BN5" s="33" t="s">
        <v>105</v>
      </c>
      <c r="BO5" s="33" t="s">
        <v>106</v>
      </c>
      <c r="BP5" s="33" t="s">
        <v>96</v>
      </c>
      <c r="BQ5" s="33" t="s">
        <v>97</v>
      </c>
      <c r="BR5" s="33" t="s">
        <v>98</v>
      </c>
      <c r="BS5" s="33" t="s">
        <v>99</v>
      </c>
      <c r="BT5" s="33" t="s">
        <v>100</v>
      </c>
      <c r="BU5" s="33" t="s">
        <v>101</v>
      </c>
      <c r="BV5" s="33" t="s">
        <v>102</v>
      </c>
      <c r="BW5" s="33" t="s">
        <v>103</v>
      </c>
      <c r="BX5" s="33" t="s">
        <v>104</v>
      </c>
      <c r="BY5" s="33" t="s">
        <v>105</v>
      </c>
      <c r="BZ5" s="33" t="s">
        <v>106</v>
      </c>
      <c r="CA5" s="33" t="s">
        <v>96</v>
      </c>
      <c r="CB5" s="33" t="s">
        <v>97</v>
      </c>
      <c r="CC5" s="33" t="s">
        <v>98</v>
      </c>
      <c r="CD5" s="33" t="s">
        <v>99</v>
      </c>
      <c r="CE5" s="33" t="s">
        <v>100</v>
      </c>
      <c r="CF5" s="33" t="s">
        <v>101</v>
      </c>
      <c r="CG5" s="33" t="s">
        <v>102</v>
      </c>
      <c r="CH5" s="33" t="s">
        <v>103</v>
      </c>
      <c r="CI5" s="33" t="s">
        <v>104</v>
      </c>
      <c r="CJ5" s="33" t="s">
        <v>105</v>
      </c>
      <c r="CK5" s="33" t="s">
        <v>106</v>
      </c>
      <c r="CL5" s="33" t="s">
        <v>96</v>
      </c>
      <c r="CM5" s="33" t="s">
        <v>97</v>
      </c>
      <c r="CN5" s="33" t="s">
        <v>98</v>
      </c>
      <c r="CO5" s="33" t="s">
        <v>99</v>
      </c>
      <c r="CP5" s="33" t="s">
        <v>100</v>
      </c>
      <c r="CQ5" s="33" t="s">
        <v>101</v>
      </c>
      <c r="CR5" s="33" t="s">
        <v>102</v>
      </c>
      <c r="CS5" s="33" t="s">
        <v>103</v>
      </c>
      <c r="CT5" s="33" t="s">
        <v>104</v>
      </c>
      <c r="CU5" s="33" t="s">
        <v>105</v>
      </c>
      <c r="CV5" s="33" t="s">
        <v>106</v>
      </c>
      <c r="CW5" s="33" t="s">
        <v>96</v>
      </c>
      <c r="CX5" s="33" t="s">
        <v>97</v>
      </c>
      <c r="CY5" s="33" t="s">
        <v>98</v>
      </c>
      <c r="CZ5" s="33" t="s">
        <v>99</v>
      </c>
      <c r="DA5" s="33" t="s">
        <v>100</v>
      </c>
      <c r="DB5" s="33" t="s">
        <v>101</v>
      </c>
      <c r="DC5" s="33" t="s">
        <v>102</v>
      </c>
      <c r="DD5" s="33" t="s">
        <v>103</v>
      </c>
      <c r="DE5" s="33" t="s">
        <v>104</v>
      </c>
      <c r="DF5" s="33" t="s">
        <v>105</v>
      </c>
      <c r="DG5" s="33" t="s">
        <v>106</v>
      </c>
      <c r="DH5" s="33" t="s">
        <v>96</v>
      </c>
      <c r="DI5" s="33" t="s">
        <v>97</v>
      </c>
      <c r="DJ5" s="33" t="s">
        <v>98</v>
      </c>
      <c r="DK5" s="33" t="s">
        <v>99</v>
      </c>
      <c r="DL5" s="33" t="s">
        <v>100</v>
      </c>
      <c r="DM5" s="33" t="s">
        <v>101</v>
      </c>
      <c r="DN5" s="33" t="s">
        <v>102</v>
      </c>
      <c r="DO5" s="33" t="s">
        <v>103</v>
      </c>
      <c r="DP5" s="33" t="s">
        <v>104</v>
      </c>
      <c r="DQ5" s="33" t="s">
        <v>105</v>
      </c>
      <c r="DR5" s="33" t="s">
        <v>106</v>
      </c>
      <c r="DS5" s="33" t="s">
        <v>96</v>
      </c>
      <c r="DT5" s="33" t="s">
        <v>97</v>
      </c>
      <c r="DU5" s="33" t="s">
        <v>98</v>
      </c>
      <c r="DV5" s="33" t="s">
        <v>99</v>
      </c>
      <c r="DW5" s="33" t="s">
        <v>100</v>
      </c>
      <c r="DX5" s="33" t="s">
        <v>101</v>
      </c>
      <c r="DY5" s="33" t="s">
        <v>102</v>
      </c>
      <c r="DZ5" s="33" t="s">
        <v>103</v>
      </c>
      <c r="EA5" s="33" t="s">
        <v>104</v>
      </c>
      <c r="EB5" s="33" t="s">
        <v>105</v>
      </c>
      <c r="EC5" s="33" t="s">
        <v>106</v>
      </c>
      <c r="ED5" s="33" t="s">
        <v>96</v>
      </c>
      <c r="EE5" s="33" t="s">
        <v>97</v>
      </c>
      <c r="EF5" s="33" t="s">
        <v>98</v>
      </c>
      <c r="EG5" s="33" t="s">
        <v>99</v>
      </c>
      <c r="EH5" s="33" t="s">
        <v>100</v>
      </c>
      <c r="EI5" s="33" t="s">
        <v>101</v>
      </c>
      <c r="EJ5" s="33" t="s">
        <v>102</v>
      </c>
      <c r="EK5" s="33" t="s">
        <v>103</v>
      </c>
      <c r="EL5" s="33" t="s">
        <v>104</v>
      </c>
      <c r="EM5" s="33" t="s">
        <v>105</v>
      </c>
      <c r="EN5" s="33" t="s">
        <v>106</v>
      </c>
    </row>
    <row r="6" spans="1:144" s="37" customFormat="1">
      <c r="A6" s="29" t="s">
        <v>107</v>
      </c>
      <c r="B6" s="34">
        <f>B7</f>
        <v>2016</v>
      </c>
      <c r="C6" s="34">
        <f t="shared" ref="C6:W6" si="3">C7</f>
        <v>104213</v>
      </c>
      <c r="D6" s="34">
        <f t="shared" si="3"/>
        <v>47</v>
      </c>
      <c r="E6" s="34">
        <f t="shared" si="3"/>
        <v>1</v>
      </c>
      <c r="F6" s="34">
        <f t="shared" si="3"/>
        <v>0</v>
      </c>
      <c r="G6" s="34">
        <f t="shared" si="3"/>
        <v>0</v>
      </c>
      <c r="H6" s="34" t="str">
        <f t="shared" si="3"/>
        <v>群馬県　中之条町</v>
      </c>
      <c r="I6" s="34" t="str">
        <f t="shared" si="3"/>
        <v>法非適用</v>
      </c>
      <c r="J6" s="34" t="str">
        <f t="shared" si="3"/>
        <v>水道事業</v>
      </c>
      <c r="K6" s="34" t="str">
        <f t="shared" si="3"/>
        <v>簡易水道事業</v>
      </c>
      <c r="L6" s="34" t="str">
        <f t="shared" si="3"/>
        <v>D4</v>
      </c>
      <c r="M6" s="34">
        <f t="shared" si="3"/>
        <v>0</v>
      </c>
      <c r="N6" s="35" t="str">
        <f t="shared" si="3"/>
        <v>-</v>
      </c>
      <c r="O6" s="35" t="str">
        <f t="shared" si="3"/>
        <v>該当数値なし</v>
      </c>
      <c r="P6" s="35">
        <f t="shared" si="3"/>
        <v>6.78</v>
      </c>
      <c r="Q6" s="35">
        <f t="shared" si="3"/>
        <v>3018</v>
      </c>
      <c r="R6" s="35">
        <f t="shared" si="3"/>
        <v>16781</v>
      </c>
      <c r="S6" s="35">
        <f t="shared" si="3"/>
        <v>439.28</v>
      </c>
      <c r="T6" s="35">
        <f t="shared" si="3"/>
        <v>38.200000000000003</v>
      </c>
      <c r="U6" s="35">
        <f t="shared" si="3"/>
        <v>1128</v>
      </c>
      <c r="V6" s="35">
        <f t="shared" si="3"/>
        <v>0.9</v>
      </c>
      <c r="W6" s="35">
        <f t="shared" si="3"/>
        <v>1253.33</v>
      </c>
      <c r="X6" s="36">
        <f>IF(X7="",NA(),X7)</f>
        <v>78.77</v>
      </c>
      <c r="Y6" s="36">
        <f t="shared" ref="Y6:AG6" si="4">IF(Y7="",NA(),Y7)</f>
        <v>82.2</v>
      </c>
      <c r="Z6" s="36">
        <f t="shared" si="4"/>
        <v>94.83</v>
      </c>
      <c r="AA6" s="36">
        <f t="shared" si="4"/>
        <v>83.83</v>
      </c>
      <c r="AB6" s="36">
        <f t="shared" si="4"/>
        <v>83.87</v>
      </c>
      <c r="AC6" s="36">
        <f t="shared" si="4"/>
        <v>70.760000000000005</v>
      </c>
      <c r="AD6" s="36">
        <f t="shared" si="4"/>
        <v>71.66</v>
      </c>
      <c r="AE6" s="36">
        <f t="shared" si="4"/>
        <v>73.06</v>
      </c>
      <c r="AF6" s="36">
        <f t="shared" si="4"/>
        <v>72.03</v>
      </c>
      <c r="AG6" s="36">
        <f t="shared" si="4"/>
        <v>72.11</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646.27</v>
      </c>
      <c r="BF6" s="36">
        <f t="shared" ref="BF6:BN6" si="7">IF(BF7="",NA(),BF7)</f>
        <v>572.91</v>
      </c>
      <c r="BG6" s="36">
        <f t="shared" si="7"/>
        <v>435.32</v>
      </c>
      <c r="BH6" s="36">
        <f t="shared" si="7"/>
        <v>349.01</v>
      </c>
      <c r="BI6" s="36">
        <f t="shared" si="7"/>
        <v>335.53</v>
      </c>
      <c r="BJ6" s="36">
        <f t="shared" si="7"/>
        <v>1496.15</v>
      </c>
      <c r="BK6" s="36">
        <f t="shared" si="7"/>
        <v>1462.56</v>
      </c>
      <c r="BL6" s="36">
        <f t="shared" si="7"/>
        <v>1486.62</v>
      </c>
      <c r="BM6" s="36">
        <f t="shared" si="7"/>
        <v>1510.14</v>
      </c>
      <c r="BN6" s="36">
        <f t="shared" si="7"/>
        <v>1595.62</v>
      </c>
      <c r="BO6" s="35" t="str">
        <f>IF(BO7="","",IF(BO7="-","【-】","【"&amp;SUBSTITUTE(TEXT(BO7,"#,##0.00"),"-","△")&amp;"】"))</f>
        <v>【1,280.76】</v>
      </c>
      <c r="BP6" s="36">
        <f>IF(BP7="",NA(),BP7)</f>
        <v>40.42</v>
      </c>
      <c r="BQ6" s="36">
        <f t="shared" ref="BQ6:BY6" si="8">IF(BQ7="",NA(),BQ7)</f>
        <v>42.49</v>
      </c>
      <c r="BR6" s="36">
        <f t="shared" si="8"/>
        <v>53.68</v>
      </c>
      <c r="BS6" s="36">
        <f t="shared" si="8"/>
        <v>52.82</v>
      </c>
      <c r="BT6" s="36">
        <f t="shared" si="8"/>
        <v>47.85</v>
      </c>
      <c r="BU6" s="36">
        <f t="shared" si="8"/>
        <v>33.01</v>
      </c>
      <c r="BV6" s="36">
        <f t="shared" si="8"/>
        <v>32.39</v>
      </c>
      <c r="BW6" s="36">
        <f t="shared" si="8"/>
        <v>24.39</v>
      </c>
      <c r="BX6" s="36">
        <f t="shared" si="8"/>
        <v>22.67</v>
      </c>
      <c r="BY6" s="36">
        <f t="shared" si="8"/>
        <v>37.92</v>
      </c>
      <c r="BZ6" s="35" t="str">
        <f>IF(BZ7="","",IF(BZ7="-","【-】","【"&amp;SUBSTITUTE(TEXT(BZ7,"#,##0.00"),"-","△")&amp;"】"))</f>
        <v>【53.06】</v>
      </c>
      <c r="CA6" s="36">
        <f>IF(CA7="",NA(),CA7)</f>
        <v>218.35</v>
      </c>
      <c r="CB6" s="36">
        <f t="shared" ref="CB6:CJ6" si="9">IF(CB7="",NA(),CB7)</f>
        <v>227.72</v>
      </c>
      <c r="CC6" s="36">
        <f t="shared" si="9"/>
        <v>236.32</v>
      </c>
      <c r="CD6" s="36">
        <f t="shared" si="9"/>
        <v>274.49</v>
      </c>
      <c r="CE6" s="36">
        <f t="shared" si="9"/>
        <v>298.17</v>
      </c>
      <c r="CF6" s="36">
        <f t="shared" si="9"/>
        <v>523.08000000000004</v>
      </c>
      <c r="CG6" s="36">
        <f t="shared" si="9"/>
        <v>530.83000000000004</v>
      </c>
      <c r="CH6" s="36">
        <f t="shared" si="9"/>
        <v>734.18</v>
      </c>
      <c r="CI6" s="36">
        <f t="shared" si="9"/>
        <v>789.62</v>
      </c>
      <c r="CJ6" s="36">
        <f t="shared" si="9"/>
        <v>423.18</v>
      </c>
      <c r="CK6" s="35" t="str">
        <f>IF(CK7="","",IF(CK7="-","【-】","【"&amp;SUBSTITUTE(TEXT(CK7,"#,##0.00"),"-","△")&amp;"】"))</f>
        <v>【314.83】</v>
      </c>
      <c r="CL6" s="36">
        <f>IF(CL7="",NA(),CL7)</f>
        <v>74.06</v>
      </c>
      <c r="CM6" s="36">
        <f t="shared" ref="CM6:CU6" si="10">IF(CM7="",NA(),CM7)</f>
        <v>71.599999999999994</v>
      </c>
      <c r="CN6" s="36">
        <f t="shared" si="10"/>
        <v>67.040000000000006</v>
      </c>
      <c r="CO6" s="36">
        <f t="shared" si="10"/>
        <v>64.260000000000005</v>
      </c>
      <c r="CP6" s="36">
        <f t="shared" si="10"/>
        <v>62.52</v>
      </c>
      <c r="CQ6" s="36">
        <f t="shared" si="10"/>
        <v>51.11</v>
      </c>
      <c r="CR6" s="36">
        <f t="shared" si="10"/>
        <v>50.49</v>
      </c>
      <c r="CS6" s="36">
        <f t="shared" si="10"/>
        <v>48.36</v>
      </c>
      <c r="CT6" s="36">
        <f t="shared" si="10"/>
        <v>48.7</v>
      </c>
      <c r="CU6" s="36">
        <f t="shared" si="10"/>
        <v>46.9</v>
      </c>
      <c r="CV6" s="35" t="str">
        <f>IF(CV7="","",IF(CV7="-","【-】","【"&amp;SUBSTITUTE(TEXT(CV7,"#,##0.00"),"-","△")&amp;"】"))</f>
        <v>【56.28】</v>
      </c>
      <c r="CW6" s="36">
        <f>IF(CW7="",NA(),CW7)</f>
        <v>95</v>
      </c>
      <c r="CX6" s="36">
        <f t="shared" ref="CX6:DF6" si="11">IF(CX7="",NA(),CX7)</f>
        <v>95</v>
      </c>
      <c r="CY6" s="36">
        <f t="shared" si="11"/>
        <v>95</v>
      </c>
      <c r="CZ6" s="36">
        <f t="shared" si="11"/>
        <v>94.99</v>
      </c>
      <c r="DA6" s="36">
        <f t="shared" si="11"/>
        <v>95</v>
      </c>
      <c r="DB6" s="36">
        <f t="shared" si="11"/>
        <v>74.16</v>
      </c>
      <c r="DC6" s="36">
        <f t="shared" si="11"/>
        <v>74.209999999999994</v>
      </c>
      <c r="DD6" s="36">
        <f t="shared" si="11"/>
        <v>75.239999999999995</v>
      </c>
      <c r="DE6" s="36">
        <f t="shared" si="11"/>
        <v>74.959999999999994</v>
      </c>
      <c r="DF6" s="36">
        <f t="shared" si="11"/>
        <v>74.63</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6">
        <f t="shared" si="14"/>
        <v>1.4</v>
      </c>
      <c r="EH6" s="36">
        <f t="shared" si="14"/>
        <v>0.28000000000000003</v>
      </c>
      <c r="EI6" s="36">
        <f t="shared" si="14"/>
        <v>0.37</v>
      </c>
      <c r="EJ6" s="36">
        <f t="shared" si="14"/>
        <v>0.7</v>
      </c>
      <c r="EK6" s="36">
        <f t="shared" si="14"/>
        <v>0.91</v>
      </c>
      <c r="EL6" s="36">
        <f t="shared" si="14"/>
        <v>1.26</v>
      </c>
      <c r="EM6" s="36">
        <f t="shared" si="14"/>
        <v>0.78</v>
      </c>
      <c r="EN6" s="35" t="str">
        <f>IF(EN7="","",IF(EN7="-","【-】","【"&amp;SUBSTITUTE(TEXT(EN7,"#,##0.00"),"-","△")&amp;"】"))</f>
        <v>【0.59】</v>
      </c>
    </row>
    <row r="7" spans="1:144" s="37" customFormat="1">
      <c r="A7" s="29"/>
      <c r="B7" s="38">
        <v>2016</v>
      </c>
      <c r="C7" s="38">
        <v>104213</v>
      </c>
      <c r="D7" s="38">
        <v>47</v>
      </c>
      <c r="E7" s="38">
        <v>1</v>
      </c>
      <c r="F7" s="38">
        <v>0</v>
      </c>
      <c r="G7" s="38">
        <v>0</v>
      </c>
      <c r="H7" s="38" t="s">
        <v>108</v>
      </c>
      <c r="I7" s="38" t="s">
        <v>109</v>
      </c>
      <c r="J7" s="38" t="s">
        <v>110</v>
      </c>
      <c r="K7" s="38" t="s">
        <v>111</v>
      </c>
      <c r="L7" s="38" t="s">
        <v>112</v>
      </c>
      <c r="M7" s="38"/>
      <c r="N7" s="39" t="s">
        <v>113</v>
      </c>
      <c r="O7" s="39" t="s">
        <v>114</v>
      </c>
      <c r="P7" s="39">
        <v>6.78</v>
      </c>
      <c r="Q7" s="39">
        <v>3018</v>
      </c>
      <c r="R7" s="39">
        <v>16781</v>
      </c>
      <c r="S7" s="39">
        <v>439.28</v>
      </c>
      <c r="T7" s="39">
        <v>38.200000000000003</v>
      </c>
      <c r="U7" s="39">
        <v>1128</v>
      </c>
      <c r="V7" s="39">
        <v>0.9</v>
      </c>
      <c r="W7" s="39">
        <v>1253.33</v>
      </c>
      <c r="X7" s="39">
        <v>78.77</v>
      </c>
      <c r="Y7" s="39">
        <v>82.2</v>
      </c>
      <c r="Z7" s="39">
        <v>94.83</v>
      </c>
      <c r="AA7" s="39">
        <v>83.83</v>
      </c>
      <c r="AB7" s="39">
        <v>83.87</v>
      </c>
      <c r="AC7" s="39">
        <v>70.760000000000005</v>
      </c>
      <c r="AD7" s="39">
        <v>71.66</v>
      </c>
      <c r="AE7" s="39">
        <v>73.06</v>
      </c>
      <c r="AF7" s="39">
        <v>72.03</v>
      </c>
      <c r="AG7" s="39">
        <v>72.11</v>
      </c>
      <c r="AH7" s="39">
        <v>76.78</v>
      </c>
      <c r="AI7" s="39"/>
      <c r="AJ7" s="39"/>
      <c r="AK7" s="39"/>
      <c r="AL7" s="39"/>
      <c r="AM7" s="39"/>
      <c r="AN7" s="39"/>
      <c r="AO7" s="39"/>
      <c r="AP7" s="39"/>
      <c r="AQ7" s="39"/>
      <c r="AR7" s="39"/>
      <c r="AS7" s="39"/>
      <c r="AT7" s="39"/>
      <c r="AU7" s="39"/>
      <c r="AV7" s="39"/>
      <c r="AW7" s="39"/>
      <c r="AX7" s="39"/>
      <c r="AY7" s="39"/>
      <c r="AZ7" s="39"/>
      <c r="BA7" s="39"/>
      <c r="BB7" s="39"/>
      <c r="BC7" s="39"/>
      <c r="BD7" s="39"/>
      <c r="BE7" s="39">
        <v>646.27</v>
      </c>
      <c r="BF7" s="39">
        <v>572.91</v>
      </c>
      <c r="BG7" s="39">
        <v>435.32</v>
      </c>
      <c r="BH7" s="39">
        <v>349.01</v>
      </c>
      <c r="BI7" s="39">
        <v>335.53</v>
      </c>
      <c r="BJ7" s="39">
        <v>1496.15</v>
      </c>
      <c r="BK7" s="39">
        <v>1462.56</v>
      </c>
      <c r="BL7" s="39">
        <v>1486.62</v>
      </c>
      <c r="BM7" s="39">
        <v>1510.14</v>
      </c>
      <c r="BN7" s="39">
        <v>1595.62</v>
      </c>
      <c r="BO7" s="39">
        <v>1280.76</v>
      </c>
      <c r="BP7" s="39">
        <v>40.42</v>
      </c>
      <c r="BQ7" s="39">
        <v>42.49</v>
      </c>
      <c r="BR7" s="39">
        <v>53.68</v>
      </c>
      <c r="BS7" s="39">
        <v>52.82</v>
      </c>
      <c r="BT7" s="39">
        <v>47.85</v>
      </c>
      <c r="BU7" s="39">
        <v>33.01</v>
      </c>
      <c r="BV7" s="39">
        <v>32.39</v>
      </c>
      <c r="BW7" s="39">
        <v>24.39</v>
      </c>
      <c r="BX7" s="39">
        <v>22.67</v>
      </c>
      <c r="BY7" s="39">
        <v>37.92</v>
      </c>
      <c r="BZ7" s="39">
        <v>53.06</v>
      </c>
      <c r="CA7" s="39">
        <v>218.35</v>
      </c>
      <c r="CB7" s="39">
        <v>227.72</v>
      </c>
      <c r="CC7" s="39">
        <v>236.32</v>
      </c>
      <c r="CD7" s="39">
        <v>274.49</v>
      </c>
      <c r="CE7" s="39">
        <v>298.17</v>
      </c>
      <c r="CF7" s="39">
        <v>523.08000000000004</v>
      </c>
      <c r="CG7" s="39">
        <v>530.83000000000004</v>
      </c>
      <c r="CH7" s="39">
        <v>734.18</v>
      </c>
      <c r="CI7" s="39">
        <v>789.62</v>
      </c>
      <c r="CJ7" s="39">
        <v>423.18</v>
      </c>
      <c r="CK7" s="39">
        <v>314.83</v>
      </c>
      <c r="CL7" s="39">
        <v>74.06</v>
      </c>
      <c r="CM7" s="39">
        <v>71.599999999999994</v>
      </c>
      <c r="CN7" s="39">
        <v>67.040000000000006</v>
      </c>
      <c r="CO7" s="39">
        <v>64.260000000000005</v>
      </c>
      <c r="CP7" s="39">
        <v>62.52</v>
      </c>
      <c r="CQ7" s="39">
        <v>51.11</v>
      </c>
      <c r="CR7" s="39">
        <v>50.49</v>
      </c>
      <c r="CS7" s="39">
        <v>48.36</v>
      </c>
      <c r="CT7" s="39">
        <v>48.7</v>
      </c>
      <c r="CU7" s="39">
        <v>46.9</v>
      </c>
      <c r="CV7" s="39">
        <v>56.28</v>
      </c>
      <c r="CW7" s="39">
        <v>95</v>
      </c>
      <c r="CX7" s="39">
        <v>95</v>
      </c>
      <c r="CY7" s="39">
        <v>95</v>
      </c>
      <c r="CZ7" s="39">
        <v>94.99</v>
      </c>
      <c r="DA7" s="39">
        <v>95</v>
      </c>
      <c r="DB7" s="39">
        <v>74.16</v>
      </c>
      <c r="DC7" s="39">
        <v>74.209999999999994</v>
      </c>
      <c r="DD7" s="39">
        <v>75.239999999999995</v>
      </c>
      <c r="DE7" s="39">
        <v>74.959999999999994</v>
      </c>
      <c r="DF7" s="39">
        <v>74.63</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1.4</v>
      </c>
      <c r="EH7" s="39">
        <v>0.28000000000000003</v>
      </c>
      <c r="EI7" s="39">
        <v>0.37</v>
      </c>
      <c r="EJ7" s="39">
        <v>0.7</v>
      </c>
      <c r="EK7" s="39">
        <v>0.91</v>
      </c>
      <c r="EL7" s="39">
        <v>1.26</v>
      </c>
      <c r="EM7" s="39">
        <v>0.78</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115</v>
      </c>
      <c r="C9" s="41" t="s">
        <v>116</v>
      </c>
      <c r="D9" s="41" t="s">
        <v>117</v>
      </c>
      <c r="E9" s="41" t="s">
        <v>118</v>
      </c>
      <c r="F9" s="41" t="s">
        <v>119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2018-02-01T08:57:51Z</cp:lastPrinted>
  <dcterms:created xsi:type="dcterms:W3CDTF">2017-12-25T01:42:17Z</dcterms:created>
  <dcterms:modified xsi:type="dcterms:W3CDTF">2018-02-20T09:15:44Z</dcterms:modified>
</cp:coreProperties>
</file>