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09 藤岡市\"/>
    </mc:Choice>
  </mc:AlternateContent>
  <workbookProtection workbookPassword="B319" lockStructure="1"/>
  <bookViews>
    <workbookView xWindow="240" yWindow="60" windowWidth="14940" windowHeight="7875"/>
  </bookViews>
  <sheets>
    <sheet name="法非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O6" i="5"/>
  <c r="N6" i="5"/>
  <c r="B10" i="4" s="1"/>
  <c r="M6" i="5"/>
  <c r="L6" i="5"/>
  <c r="W8" i="4" s="1"/>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AL10" i="4"/>
  <c r="W10" i="4"/>
  <c r="P10" i="4"/>
  <c r="I10" i="4"/>
  <c r="BB8" i="4"/>
  <c r="P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<sst xmlns="http://schemas.openxmlformats.org/spreadsheetml/2006/main" count="237" uniqueCount="124">
  <si>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</si>
  <si>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</si>
  <si>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</si>
  <si>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</si>
  <si>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</si>
  <si>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</si>
  <si>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</si>
  <si>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</si>
  <si>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</si>
  <si>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</si>
  <si>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</si>
  <si>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</si>
  <si>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</si>
  <si>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</si>
  <si>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</si>
  <si>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</si>
  <si>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</si>
  <si>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</si>
  <si>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</si>
  <si>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</si>
  <si>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</si>
  <si>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</si>
  <si>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</si>
  <si>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</si>
  <si>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</si>
  <si>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</si>
  <si>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</si>
  <si>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</si>
  <si>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</si>
  <si>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</si>
  <si>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</si>
  <si>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</si>
  <si>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</si>
  <si>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</si>
  <si>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</si>
  <si>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</si>
  <si>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</si>
  <si>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</si>
  <si>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</si>
  <si>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</si>
  <si>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</si>
  <si>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</si>
  <si>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</si>
  <si>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</si>
  <si>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</si>
  <si>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</si>
  <si>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</si>
  <si>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</si>
  <si>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</si>
  <si>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</si>
  <si>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</si>
  <si>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</si>
  <si>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</si>
  <si>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</si>
  <si>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</si>
  <si>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</si>
  <si>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</si>
  <si>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</si>
  <si>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</si>
  <si>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</si>
  <si>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</si>
  <si>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</si>
  <si>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</si>
  <si>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</si>
  <si>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</si>
  <si>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</si>
  <si>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</si>
  <si>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</si>
  <si>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</si>
  <si>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</si>
  <si>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</si>
  <si>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</si>
  <si>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</si>
  <si>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</si>
  <si>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</si>
  <si>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</si>
  <si>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</si>
  <si>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</si>
  <si>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</si>
  <si>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</si>
  <si>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</si>
  <si>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</si>
  <si>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</si>
  <si>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</si>
  <si>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</si>
  <si>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</si>
  <si>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</si>
  <si>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</si>
  <si>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</si>
  <si>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</si>
  <si>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</si>
  <si>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</si>
  <si>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</si>
  <si>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</si>
  <si>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</si>
  <si>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</si>
  <si>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</si>
  <si>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</si>
  <si>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</si>
  <si>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</si>
  <si>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</si>
  <si>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</si>
  <si>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</si>
  <si>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</si>
  <si>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</si>
  <si>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</si>
  <si>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</si>
  <si>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</si>
  <si>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藤岡市</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</si>
  <si>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</si>
  <si>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</si>
  <si>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</si>
  <si>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</si>
  <si>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</si>
  <si>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</si>
  <si>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</si>
  <si>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</si>
  <si>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</si>
  <si>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</si>
  <si>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</si>
  <si>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</si>
  <si>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収益的収支比率は前年対比では改善したが、依然として100％を割り込む状況となっています。
　料金回収率については、本年度は設備備品購入などの経費増加もあり給水原価が上昇した事で、類似団体平均値を下回っており、水道水を供給するための費用を水道料金で賄いきれず、事業運営にあたり、一般会計からの繰入金に頼る状況にあります。
　企業債残高対給水収益比率については、類似団体平均値を下回っており、事業規模に対し地方債残高が少ない事を表しています。近年においては、主に漏水の頻発する路線での、老朽化した水道管路の更新を目的として起債を行っています。
　給水原価は供給できた水道水1㎥あたりに投入された費用を表し、上水道と比較すると4倍以上の値となっています。
　施設利用率については、山間部の水需要の減少傾向もあり、類似団体平均値を下回っている状況ですが、効率性の観点からの簡易水道の統合については、山間部に位置する地理的条件、水源、必要とされる費用など考慮すると困難な環境にあります。
　有収率については、配水管が山間部などに布設されており、漏水箇所の特定に困難が伴い、類似団体平均値を下回る水準となっています。老朽管の更新による漏水の防止や公道下への布設替による維持管理面の向上が求められており、課題事項であると考えています。</t>
    <rPh sb="9" eb="11">
      <t>ゼンネン</t>
    </rPh>
    <rPh sb="11" eb="13">
      <t>タイヒ</t>
    </rPh>
    <rPh sb="15" eb="17">
      <t>カイゼン</t>
    </rPh>
    <rPh sb="21" eb="23">
      <t>イゼン</t>
    </rPh>
    <rPh sb="58" eb="61">
      <t>ホンネンド</t>
    </rPh>
    <rPh sb="62" eb="64">
      <t>セツビ</t>
    </rPh>
    <rPh sb="64" eb="66">
      <t>ビヒン</t>
    </rPh>
    <rPh sb="66" eb="68">
      <t>コウニュウ</t>
    </rPh>
    <rPh sb="71" eb="73">
      <t>ケイヒ</t>
    </rPh>
    <rPh sb="73" eb="75">
      <t>ゾウカ</t>
    </rPh>
    <rPh sb="78" eb="80">
      <t>キュウスイ</t>
    </rPh>
    <rPh sb="80" eb="82">
      <t>ゲンカ</t>
    </rPh>
    <rPh sb="83" eb="85">
      <t>ジョウショウ</t>
    </rPh>
    <rPh sb="87" eb="88">
      <t>コト</t>
    </rPh>
    <rPh sb="98" eb="100">
      <t>シタマワ</t>
    </rPh>
    <rPh sb="130" eb="132">
      <t>ジギョウ</t>
    </rPh>
    <rPh sb="132" eb="134">
      <t>ウンエイ</t>
    </rPh>
    <rPh sb="230" eb="232">
      <t>ロウスイ</t>
    </rPh>
    <rPh sb="233" eb="235">
      <t>ヒンパツ</t>
    </rPh>
    <rPh sb="237" eb="239">
      <t>ロセン</t>
    </rPh>
    <rPh sb="260" eb="262">
      <t>キサイ</t>
    </rPh>
    <rPh sb="313" eb="315">
      <t>イジョウ</t>
    </rPh>
    <rPh sb="450" eb="453">
      <t>ハイスイカン</t>
    </rPh>
    <rPh sb="454" eb="457">
      <t>サンカンブ</t>
    </rPh>
    <rPh sb="460" eb="462">
      <t>フセツ</t>
    </rPh>
    <rPh sb="468" eb="470">
      <t>ロウスイ</t>
    </rPh>
    <rPh sb="470" eb="472">
      <t>カショ</t>
    </rPh>
    <rPh sb="473" eb="475">
      <t>トクテイ</t>
    </rPh>
    <rPh sb="476" eb="478">
      <t>コンナン</t>
    </rPh>
    <rPh sb="479" eb="480">
      <t>トモナ</t>
    </rPh>
    <rPh sb="518" eb="520">
      <t>コウドウ</t>
    </rPh>
    <rPh sb="520" eb="521">
      <t>シタ</t>
    </rPh>
    <rPh sb="523" eb="525">
      <t>フセツ</t>
    </rPh>
    <rPh sb="525" eb="526">
      <t>ガ</t>
    </rPh>
    <rPh sb="529" eb="531">
      <t>イジ</t>
    </rPh>
    <rPh sb="531" eb="533">
      <t>カンリ</t>
    </rPh>
    <rPh sb="533" eb="534">
      <t>メン</t>
    </rPh>
    <rPh sb="535" eb="537">
      <t>コウジョウ</t>
    </rPh>
    <phoneticPr fontId="4"/>
  </si>
  <si>
    <t>　管路更新率については、林道新設に伴っての、公道下への布設替や漏水の頻発する路線での山林や民地下から公道下への布設替などを実施しており、漏水防止などの維持管理面からも、更なる管路更新が求められている状況にあります。
　管路の老朽化や山林などでの漏水箇所の特定に困難が伴うなど、有収率は年々低下しており、改善の必要を迫られておりますが、限られた財源の中での大規模な管路更新は厳しい状況であると考えています。漏水調査の実施等により、効率的な管路維持に努めているところです。</t>
    <rPh sb="12" eb="14">
      <t>リンドウ</t>
    </rPh>
    <rPh sb="14" eb="16">
      <t>シンセツ</t>
    </rPh>
    <rPh sb="17" eb="18">
      <t>トモナ</t>
    </rPh>
    <rPh sb="22" eb="24">
      <t>コウドウ</t>
    </rPh>
    <rPh sb="24" eb="25">
      <t>シタ</t>
    </rPh>
    <rPh sb="27" eb="29">
      <t>フセツ</t>
    </rPh>
    <rPh sb="29" eb="30">
      <t>ガ</t>
    </rPh>
    <rPh sb="31" eb="33">
      <t>ロウスイ</t>
    </rPh>
    <rPh sb="34" eb="36">
      <t>ヒンパツ</t>
    </rPh>
    <rPh sb="38" eb="40">
      <t>ロセン</t>
    </rPh>
    <rPh sb="42" eb="44">
      <t>サンリン</t>
    </rPh>
    <rPh sb="45" eb="46">
      <t>ミン</t>
    </rPh>
    <rPh sb="46" eb="47">
      <t>チ</t>
    </rPh>
    <rPh sb="47" eb="48">
      <t>シタ</t>
    </rPh>
    <rPh sb="50" eb="52">
      <t>コウドウ</t>
    </rPh>
    <rPh sb="52" eb="53">
      <t>シタ</t>
    </rPh>
    <rPh sb="55" eb="57">
      <t>フセツ</t>
    </rPh>
    <rPh sb="57" eb="58">
      <t>ガ</t>
    </rPh>
    <rPh sb="61" eb="63">
      <t>ジッシ</t>
    </rPh>
    <rPh sb="116" eb="118">
      <t>サンリン</t>
    </rPh>
    <rPh sb="122" eb="124">
      <t>ロウスイ</t>
    </rPh>
    <rPh sb="124" eb="126">
      <t>カショ</t>
    </rPh>
    <rPh sb="127" eb="129">
      <t>トクテイ</t>
    </rPh>
    <rPh sb="130" eb="132">
      <t>コンナン</t>
    </rPh>
    <rPh sb="133" eb="134">
      <t>トモナ</t>
    </rPh>
    <rPh sb="142" eb="144">
      <t>ネンネン</t>
    </rPh>
    <rPh sb="144" eb="146">
      <t>テイカ</t>
    </rPh>
    <rPh sb="157" eb="158">
      <t>セマ</t>
    </rPh>
    <phoneticPr fontId="4"/>
  </si>
  <si>
    <t xml:space="preserve">　簡易水道事業は、非常に厳しい経営環境に置かれています。給水人口が少なく、設備の維持修繕などの固定費が分散できず、給水原価が高額となる事で、料金回収率が低く、水道料金以外の収入に財源を求める必要があります。現状では、一般会計からの繰入金を受けることで、事業運営を行っている状況にあります。
　また、藤岡市では市営簡易水道は7ケ所でありますが、小規模の簡易水道が山間部へ個々に点在しており、効率性を求める簡易水道の統合については、地理的な課題と必要とされる費用を考慮すると効果を生み出す事は難しく、同様に上水道への統合も困難な環境下にあります。
　本事業は山間部集落での飲料水供給に係る自治体施策としての側面を有しており、給水人口が大部分の簡易水道で100人を下回る中で、事業運営の在り方を検討する時期にあると考えています。
</t>
    <rPh sb="273" eb="274">
      <t>ホン</t>
    </rPh>
    <rPh sb="274" eb="276">
      <t>ジギョウ</t>
    </rPh>
    <rPh sb="277" eb="280">
      <t>サンカンブ</t>
    </rPh>
    <rPh sb="280" eb="282">
      <t>シュウラク</t>
    </rPh>
    <rPh sb="284" eb="287">
      <t>インリョウスイ</t>
    </rPh>
    <rPh sb="287" eb="289">
      <t>キョウキュウ</t>
    </rPh>
    <rPh sb="290" eb="291">
      <t>カカ</t>
    </rPh>
    <rPh sb="292" eb="295">
      <t>ジチタイ</t>
    </rPh>
    <rPh sb="295" eb="297">
      <t>シサク</t>
    </rPh>
    <rPh sb="301" eb="303">
      <t>ソクメン</t>
    </rPh>
    <rPh sb="304" eb="305">
      <t>ユウ</t>
    </rPh>
    <rPh sb="310" eb="312">
      <t>キュウスイ</t>
    </rPh>
    <rPh sb="312" eb="314">
      <t>ジンコウ</t>
    </rPh>
    <rPh sb="315" eb="318">
      <t>ダイブブン</t>
    </rPh>
    <rPh sb="319" eb="321">
      <t>カンイ</t>
    </rPh>
    <rPh sb="321" eb="323">
      <t>スイドウ</t>
    </rPh>
    <rPh sb="327" eb="328">
      <t>ニン</t>
    </rPh>
    <rPh sb="329" eb="331">
      <t>シタマワ</t>
    </rPh>
    <rPh sb="332" eb="333">
      <t>ナカ</t>
    </rPh>
    <rPh sb="335" eb="337">
      <t>ジギョウ</t>
    </rPh>
    <rPh sb="337" eb="339">
      <t>ウンエイ</t>
    </rPh>
    <rPh sb="340" eb="341">
      <t>ア</t>
    </rPh>
    <rPh sb="342" eb="343">
      <t>カタ</t>
    </rPh>
    <rPh sb="344" eb="346">
      <t>ケントウ</t>
    </rPh>
    <rPh sb="348" eb="350">
      <t>ジキ</t>
    </rPh>
    <rPh sb="354" eb="355">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</si>
</sst>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3.05</c:v>
                </c:pt>
                <c:pt idx="1">
                  <c:v>1.82</c:v>
                </c:pt>
                <c:pt idx="2">
                  <c:v>1.1100000000000001</c:v>
                </c:pt>
                <c:pt idx="3">
                  <c:v>1.35</c:v>
                </c:pt>
                <c:pt idx="4">
                  <c:v>1.8</c:v>
                </c:pt>
              </c:numCache>
            </c:numRef>
          </c:val>
          <c:extLst xmlns:c16r2="http://schemas.microsoft.com/office/drawing/2015/06/chart">
            <c:ext xmlns:c16="http://schemas.microsoft.com/office/drawing/2014/chart" uri="{C3380CC4-5D6E-409C-BE32-E72D297353CC}">
              <c16:uniqueId val="{00000000-0B5D-4F3D-9D98-9021D563351E}"/>
            </c:ext>
          </c:extLst>
        </c:ser>
        <c:dLbls>
          <c:showLegendKey val="0"/>
          <c:showVal val="0"/>
          <c:showCatName val="0"/>
          <c:showSerName val="0"/>
          <c:showPercent val="0"/>
          <c:showBubbleSize val="0"/>
        </c:dLbls>
        <c:gapWidth val="150"/>
        <c:axId val="112040648"/>
        <c:axId val="174038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extLst xmlns:c16r2="http://schemas.microsoft.com/office/drawing/2015/06/chart">
            <c:ext xmlns:c16="http://schemas.microsoft.com/office/drawing/2014/chart" uri="{C3380CC4-5D6E-409C-BE32-E72D297353CC}">
              <c16:uniqueId val="{00000001-0B5D-4F3D-9D98-9021D563351E}"/>
            </c:ext>
          </c:extLst>
        </c:ser>
        <c:dLbls>
          <c:showLegendKey val="0"/>
          <c:showVal val="0"/>
          <c:showCatName val="0"/>
          <c:showSerName val="0"/>
          <c:showPercent val="0"/>
          <c:showBubbleSize val="0"/>
        </c:dLbls>
        <c:marker val="1"/>
        <c:smooth val="0"/>
        <c:axId val="112040648"/>
        <c:axId val="174038168"/>
      </c:lineChart>
      <c:dateAx>
        <c:axId val="112040648"/>
        <c:scaling>
          <c:orientation val="minMax"/>
        </c:scaling>
        <c:delete val="1"/>
        <c:axPos val="b"/>
        <c:numFmt formatCode="ge" sourceLinked="1"/>
        <c:majorTickMark val="none"/>
        <c:minorTickMark val="none"/>
        <c:tickLblPos val="none"/>
        <c:crossAx val="174038168"/>
        <c:crosses val="autoZero"/>
        <c:auto val="1"/>
        <c:lblOffset val="100"/>
        <c:baseTimeUnit val="years"/>
      </c:dateAx>
      <c:valAx>
        <c:axId val="174038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040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45.65</c:v>
                </c:pt>
                <c:pt idx="1">
                  <c:v>41.47</c:v>
                </c:pt>
                <c:pt idx="2">
                  <c:v>43.04</c:v>
                </c:pt>
                <c:pt idx="3">
                  <c:v>41.74</c:v>
                </c:pt>
                <c:pt idx="4">
                  <c:v>44.56</c:v>
                </c:pt>
              </c:numCache>
            </c:numRef>
          </c:val>
          <c:extLst xmlns:c16r2="http://schemas.microsoft.com/office/drawing/2015/06/chart">
            <c:ext xmlns:c16="http://schemas.microsoft.com/office/drawing/2014/chart" uri="{C3380CC4-5D6E-409C-BE32-E72D297353CC}">
              <c16:uniqueId val="{00000000-FBB8-47FF-A491-53A4AC4066F1}"/>
            </c:ext>
          </c:extLst>
        </c:ser>
        <c:dLbls>
          <c:showLegendKey val="0"/>
          <c:showVal val="0"/>
          <c:showCatName val="0"/>
          <c:showSerName val="0"/>
          <c:showPercent val="0"/>
          <c:showBubbleSize val="0"/>
        </c:dLbls>
        <c:gapWidth val="150"/>
        <c:axId val="177516088"/>
        <c:axId val="393336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extLst xmlns:c16r2="http://schemas.microsoft.com/office/drawing/2015/06/chart">
            <c:ext xmlns:c16="http://schemas.microsoft.com/office/drawing/2014/chart" uri="{C3380CC4-5D6E-409C-BE32-E72D297353CC}">
              <c16:uniqueId val="{00000001-FBB8-47FF-A491-53A4AC4066F1}"/>
            </c:ext>
          </c:extLst>
        </c:ser>
        <c:dLbls>
          <c:showLegendKey val="0"/>
          <c:showVal val="0"/>
          <c:showCatName val="0"/>
          <c:showSerName val="0"/>
          <c:showPercent val="0"/>
          <c:showBubbleSize val="0"/>
        </c:dLbls>
        <c:marker val="1"/>
        <c:smooth val="0"/>
        <c:axId val="177516088"/>
        <c:axId val="393336440"/>
      </c:lineChart>
      <c:dateAx>
        <c:axId val="177516088"/>
        <c:scaling>
          <c:orientation val="minMax"/>
        </c:scaling>
        <c:delete val="1"/>
        <c:axPos val="b"/>
        <c:numFmt formatCode="ge" sourceLinked="1"/>
        <c:majorTickMark val="none"/>
        <c:minorTickMark val="none"/>
        <c:tickLblPos val="none"/>
        <c:crossAx val="393336440"/>
        <c:crosses val="autoZero"/>
        <c:auto val="1"/>
        <c:lblOffset val="100"/>
        <c:baseTimeUnit val="years"/>
      </c:dateAx>
      <c:valAx>
        <c:axId val="393336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516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81.8</c:v>
                </c:pt>
                <c:pt idx="1">
                  <c:v>80.45</c:v>
                </c:pt>
                <c:pt idx="2">
                  <c:v>75.319999999999993</c:v>
                </c:pt>
                <c:pt idx="3">
                  <c:v>74.08</c:v>
                </c:pt>
                <c:pt idx="4">
                  <c:v>67.95</c:v>
                </c:pt>
              </c:numCache>
            </c:numRef>
          </c:val>
          <c:extLst xmlns:c16r2="http://schemas.microsoft.com/office/drawing/2015/06/chart">
            <c:ext xmlns:c16="http://schemas.microsoft.com/office/drawing/2014/chart" uri="{C3380CC4-5D6E-409C-BE32-E72D297353CC}">
              <c16:uniqueId val="{00000000-B38A-47F4-8A73-3BCC9DE4CF35}"/>
            </c:ext>
          </c:extLst>
        </c:ser>
        <c:dLbls>
          <c:showLegendKey val="0"/>
          <c:showVal val="0"/>
          <c:showCatName val="0"/>
          <c:showSerName val="0"/>
          <c:showPercent val="0"/>
          <c:showBubbleSize val="0"/>
        </c:dLbls>
        <c:gapWidth val="150"/>
        <c:axId val="393655128"/>
        <c:axId val="39365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extLst xmlns:c16r2="http://schemas.microsoft.com/office/drawing/2015/06/chart">
            <c:ext xmlns:c16="http://schemas.microsoft.com/office/drawing/2014/chart" uri="{C3380CC4-5D6E-409C-BE32-E72D297353CC}">
              <c16:uniqueId val="{00000001-B38A-47F4-8A73-3BCC9DE4CF35}"/>
            </c:ext>
          </c:extLst>
        </c:ser>
        <c:dLbls>
          <c:showLegendKey val="0"/>
          <c:showVal val="0"/>
          <c:showCatName val="0"/>
          <c:showSerName val="0"/>
          <c:showPercent val="0"/>
          <c:showBubbleSize val="0"/>
        </c:dLbls>
        <c:marker val="1"/>
        <c:smooth val="0"/>
        <c:axId val="393655128"/>
        <c:axId val="393655520"/>
      </c:lineChart>
      <c:dateAx>
        <c:axId val="393655128"/>
        <c:scaling>
          <c:orientation val="minMax"/>
        </c:scaling>
        <c:delete val="1"/>
        <c:axPos val="b"/>
        <c:numFmt formatCode="ge" sourceLinked="1"/>
        <c:majorTickMark val="none"/>
        <c:minorTickMark val="none"/>
        <c:tickLblPos val="none"/>
        <c:crossAx val="393655520"/>
        <c:crosses val="autoZero"/>
        <c:auto val="1"/>
        <c:lblOffset val="100"/>
        <c:baseTimeUnit val="years"/>
      </c:dateAx>
      <c:valAx>
        <c:axId val="39365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655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101.43</c:v>
                </c:pt>
                <c:pt idx="1">
                  <c:v>85.15</c:v>
                </c:pt>
                <c:pt idx="2">
                  <c:v>67.86</c:v>
                </c:pt>
                <c:pt idx="3">
                  <c:v>65.209999999999994</c:v>
                </c:pt>
                <c:pt idx="4">
                  <c:v>76.239999999999995</c:v>
                </c:pt>
              </c:numCache>
            </c:numRef>
          </c:val>
          <c:extLst xmlns:c16r2="http://schemas.microsoft.com/office/drawing/2015/06/chart">
            <c:ext xmlns:c16="http://schemas.microsoft.com/office/drawing/2014/chart" uri="{C3380CC4-5D6E-409C-BE32-E72D297353CC}">
              <c16:uniqueId val="{00000000-4ECA-414A-AB80-3EE1885239C8}"/>
            </c:ext>
          </c:extLst>
        </c:ser>
        <c:dLbls>
          <c:showLegendKey val="0"/>
          <c:showVal val="0"/>
          <c:showCatName val="0"/>
          <c:showSerName val="0"/>
          <c:showPercent val="0"/>
          <c:showBubbleSize val="0"/>
        </c:dLbls>
        <c:gapWidth val="150"/>
        <c:axId val="174815976"/>
        <c:axId val="174816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extLst xmlns:c16r2="http://schemas.microsoft.com/office/drawing/2015/06/chart">
            <c:ext xmlns:c16="http://schemas.microsoft.com/office/drawing/2014/chart" uri="{C3380CC4-5D6E-409C-BE32-E72D297353CC}">
              <c16:uniqueId val="{00000001-4ECA-414A-AB80-3EE1885239C8}"/>
            </c:ext>
          </c:extLst>
        </c:ser>
        <c:dLbls>
          <c:showLegendKey val="0"/>
          <c:showVal val="0"/>
          <c:showCatName val="0"/>
          <c:showSerName val="0"/>
          <c:showPercent val="0"/>
          <c:showBubbleSize val="0"/>
        </c:dLbls>
        <c:marker val="1"/>
        <c:smooth val="0"/>
        <c:axId val="174815976"/>
        <c:axId val="174816360"/>
      </c:lineChart>
      <c:dateAx>
        <c:axId val="174815976"/>
        <c:scaling>
          <c:orientation val="minMax"/>
        </c:scaling>
        <c:delete val="1"/>
        <c:axPos val="b"/>
        <c:numFmt formatCode="ge" sourceLinked="1"/>
        <c:majorTickMark val="none"/>
        <c:minorTickMark val="none"/>
        <c:tickLblPos val="none"/>
        <c:crossAx val="174816360"/>
        <c:crosses val="autoZero"/>
        <c:auto val="1"/>
        <c:lblOffset val="100"/>
        <c:baseTimeUnit val="years"/>
      </c:dateAx>
      <c:valAx>
        <c:axId val="174816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815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78B-45A1-8C27-DF3D69637E3E}"/>
            </c:ext>
          </c:extLst>
        </c:ser>
        <c:dLbls>
          <c:showLegendKey val="0"/>
          <c:showVal val="0"/>
          <c:showCatName val="0"/>
          <c:showSerName val="0"/>
          <c:showPercent val="0"/>
          <c:showBubbleSize val="0"/>
        </c:dLbls>
        <c:gapWidth val="150"/>
        <c:axId val="174917440"/>
        <c:axId val="17491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78B-45A1-8C27-DF3D69637E3E}"/>
            </c:ext>
          </c:extLst>
        </c:ser>
        <c:dLbls>
          <c:showLegendKey val="0"/>
          <c:showVal val="0"/>
          <c:showCatName val="0"/>
          <c:showSerName val="0"/>
          <c:showPercent val="0"/>
          <c:showBubbleSize val="0"/>
        </c:dLbls>
        <c:marker val="1"/>
        <c:smooth val="0"/>
        <c:axId val="174917440"/>
        <c:axId val="174917824"/>
      </c:lineChart>
      <c:dateAx>
        <c:axId val="174917440"/>
        <c:scaling>
          <c:orientation val="minMax"/>
        </c:scaling>
        <c:delete val="1"/>
        <c:axPos val="b"/>
        <c:numFmt formatCode="ge" sourceLinked="1"/>
        <c:majorTickMark val="none"/>
        <c:minorTickMark val="none"/>
        <c:tickLblPos val="none"/>
        <c:crossAx val="174917824"/>
        <c:crosses val="autoZero"/>
        <c:auto val="1"/>
        <c:lblOffset val="100"/>
        <c:baseTimeUnit val="years"/>
      </c:dateAx>
      <c:valAx>
        <c:axId val="17491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91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733-4EA9-9BF0-603E5CC29FB2}"/>
            </c:ext>
          </c:extLst>
        </c:ser>
        <c:dLbls>
          <c:showLegendKey val="0"/>
          <c:showVal val="0"/>
          <c:showCatName val="0"/>
          <c:showSerName val="0"/>
          <c:showPercent val="0"/>
          <c:showBubbleSize val="0"/>
        </c:dLbls>
        <c:gapWidth val="150"/>
        <c:axId val="174841208"/>
        <c:axId val="17569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733-4EA9-9BF0-603E5CC29FB2}"/>
            </c:ext>
          </c:extLst>
        </c:ser>
        <c:dLbls>
          <c:showLegendKey val="0"/>
          <c:showVal val="0"/>
          <c:showCatName val="0"/>
          <c:showSerName val="0"/>
          <c:showPercent val="0"/>
          <c:showBubbleSize val="0"/>
        </c:dLbls>
        <c:marker val="1"/>
        <c:smooth val="0"/>
        <c:axId val="174841208"/>
        <c:axId val="175698848"/>
      </c:lineChart>
      <c:dateAx>
        <c:axId val="174841208"/>
        <c:scaling>
          <c:orientation val="minMax"/>
        </c:scaling>
        <c:delete val="1"/>
        <c:axPos val="b"/>
        <c:numFmt formatCode="ge" sourceLinked="1"/>
        <c:majorTickMark val="none"/>
        <c:minorTickMark val="none"/>
        <c:tickLblPos val="none"/>
        <c:crossAx val="175698848"/>
        <c:crosses val="autoZero"/>
        <c:auto val="1"/>
        <c:lblOffset val="100"/>
        <c:baseTimeUnit val="years"/>
      </c:dateAx>
      <c:valAx>
        <c:axId val="17569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841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18E-4DE8-B62D-DA641F9FD22B}"/>
            </c:ext>
          </c:extLst>
        </c:ser>
        <c:dLbls>
          <c:showLegendKey val="0"/>
          <c:showVal val="0"/>
          <c:showCatName val="0"/>
          <c:showSerName val="0"/>
          <c:showPercent val="0"/>
          <c:showBubbleSize val="0"/>
        </c:dLbls>
        <c:gapWidth val="150"/>
        <c:axId val="177516480"/>
        <c:axId val="177516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18E-4DE8-B62D-DA641F9FD22B}"/>
            </c:ext>
          </c:extLst>
        </c:ser>
        <c:dLbls>
          <c:showLegendKey val="0"/>
          <c:showVal val="0"/>
          <c:showCatName val="0"/>
          <c:showSerName val="0"/>
          <c:showPercent val="0"/>
          <c:showBubbleSize val="0"/>
        </c:dLbls>
        <c:marker val="1"/>
        <c:smooth val="0"/>
        <c:axId val="177516480"/>
        <c:axId val="177516872"/>
      </c:lineChart>
      <c:dateAx>
        <c:axId val="177516480"/>
        <c:scaling>
          <c:orientation val="minMax"/>
        </c:scaling>
        <c:delete val="1"/>
        <c:axPos val="b"/>
        <c:numFmt formatCode="ge" sourceLinked="1"/>
        <c:majorTickMark val="none"/>
        <c:minorTickMark val="none"/>
        <c:tickLblPos val="none"/>
        <c:crossAx val="177516872"/>
        <c:crosses val="autoZero"/>
        <c:auto val="1"/>
        <c:lblOffset val="100"/>
        <c:baseTimeUnit val="years"/>
      </c:dateAx>
      <c:valAx>
        <c:axId val="177516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51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345-42A6-93A1-6205A38DEDA4}"/>
            </c:ext>
          </c:extLst>
        </c:ser>
        <c:dLbls>
          <c:showLegendKey val="0"/>
          <c:showVal val="0"/>
          <c:showCatName val="0"/>
          <c:showSerName val="0"/>
          <c:showPercent val="0"/>
          <c:showBubbleSize val="0"/>
        </c:dLbls>
        <c:gapWidth val="150"/>
        <c:axId val="393226112"/>
        <c:axId val="393226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345-42A6-93A1-6205A38DEDA4}"/>
            </c:ext>
          </c:extLst>
        </c:ser>
        <c:dLbls>
          <c:showLegendKey val="0"/>
          <c:showVal val="0"/>
          <c:showCatName val="0"/>
          <c:showSerName val="0"/>
          <c:showPercent val="0"/>
          <c:showBubbleSize val="0"/>
        </c:dLbls>
        <c:marker val="1"/>
        <c:smooth val="0"/>
        <c:axId val="393226112"/>
        <c:axId val="393226504"/>
      </c:lineChart>
      <c:dateAx>
        <c:axId val="393226112"/>
        <c:scaling>
          <c:orientation val="minMax"/>
        </c:scaling>
        <c:delete val="1"/>
        <c:axPos val="b"/>
        <c:numFmt formatCode="ge" sourceLinked="1"/>
        <c:majorTickMark val="none"/>
        <c:minorTickMark val="none"/>
        <c:tickLblPos val="none"/>
        <c:crossAx val="393226504"/>
        <c:crosses val="autoZero"/>
        <c:auto val="1"/>
        <c:lblOffset val="100"/>
        <c:baseTimeUnit val="years"/>
      </c:dateAx>
      <c:valAx>
        <c:axId val="393226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22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686.96</c:v>
                </c:pt>
                <c:pt idx="1">
                  <c:v>860.14</c:v>
                </c:pt>
                <c:pt idx="2">
                  <c:v>842.42</c:v>
                </c:pt>
                <c:pt idx="3">
                  <c:v>931.63</c:v>
                </c:pt>
                <c:pt idx="4">
                  <c:v>988.12</c:v>
                </c:pt>
              </c:numCache>
            </c:numRef>
          </c:val>
          <c:extLst xmlns:c16r2="http://schemas.microsoft.com/office/drawing/2015/06/chart">
            <c:ext xmlns:c16="http://schemas.microsoft.com/office/drawing/2014/chart" uri="{C3380CC4-5D6E-409C-BE32-E72D297353CC}">
              <c16:uniqueId val="{00000000-E858-44AA-8C99-5071AF45FADA}"/>
            </c:ext>
          </c:extLst>
        </c:ser>
        <c:dLbls>
          <c:showLegendKey val="0"/>
          <c:showVal val="0"/>
          <c:showCatName val="0"/>
          <c:showSerName val="0"/>
          <c:showPercent val="0"/>
          <c:showBubbleSize val="0"/>
        </c:dLbls>
        <c:gapWidth val="150"/>
        <c:axId val="393227680"/>
        <c:axId val="393303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extLst xmlns:c16r2="http://schemas.microsoft.com/office/drawing/2015/06/chart">
            <c:ext xmlns:c16="http://schemas.microsoft.com/office/drawing/2014/chart" uri="{C3380CC4-5D6E-409C-BE32-E72D297353CC}">
              <c16:uniqueId val="{00000001-E858-44AA-8C99-5071AF45FADA}"/>
            </c:ext>
          </c:extLst>
        </c:ser>
        <c:dLbls>
          <c:showLegendKey val="0"/>
          <c:showVal val="0"/>
          <c:showCatName val="0"/>
          <c:showSerName val="0"/>
          <c:showPercent val="0"/>
          <c:showBubbleSize val="0"/>
        </c:dLbls>
        <c:marker val="1"/>
        <c:smooth val="0"/>
        <c:axId val="393227680"/>
        <c:axId val="393303944"/>
      </c:lineChart>
      <c:dateAx>
        <c:axId val="393227680"/>
        <c:scaling>
          <c:orientation val="minMax"/>
        </c:scaling>
        <c:delete val="1"/>
        <c:axPos val="b"/>
        <c:numFmt formatCode="ge" sourceLinked="1"/>
        <c:majorTickMark val="none"/>
        <c:minorTickMark val="none"/>
        <c:tickLblPos val="none"/>
        <c:crossAx val="393303944"/>
        <c:crosses val="autoZero"/>
        <c:auto val="1"/>
        <c:lblOffset val="100"/>
        <c:baseTimeUnit val="years"/>
      </c:dateAx>
      <c:valAx>
        <c:axId val="393303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22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38.36</c:v>
                </c:pt>
                <c:pt idx="1">
                  <c:v>35.520000000000003</c:v>
                </c:pt>
                <c:pt idx="2">
                  <c:v>30.05</c:v>
                </c:pt>
                <c:pt idx="3">
                  <c:v>29.52</c:v>
                </c:pt>
                <c:pt idx="4">
                  <c:v>22.07</c:v>
                </c:pt>
              </c:numCache>
            </c:numRef>
          </c:val>
          <c:extLst xmlns:c16r2="http://schemas.microsoft.com/office/drawing/2015/06/chart">
            <c:ext xmlns:c16="http://schemas.microsoft.com/office/drawing/2014/chart" uri="{C3380CC4-5D6E-409C-BE32-E72D297353CC}">
              <c16:uniqueId val="{00000000-BE93-4822-97BC-3138CDBF503B}"/>
            </c:ext>
          </c:extLst>
        </c:ser>
        <c:dLbls>
          <c:showLegendKey val="0"/>
          <c:showVal val="0"/>
          <c:showCatName val="0"/>
          <c:showSerName val="0"/>
          <c:showPercent val="0"/>
          <c:showBubbleSize val="0"/>
        </c:dLbls>
        <c:gapWidth val="150"/>
        <c:axId val="393305120"/>
        <c:axId val="393305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extLst xmlns:c16r2="http://schemas.microsoft.com/office/drawing/2015/06/chart">
            <c:ext xmlns:c16="http://schemas.microsoft.com/office/drawing/2014/chart" uri="{C3380CC4-5D6E-409C-BE32-E72D297353CC}">
              <c16:uniqueId val="{00000001-BE93-4822-97BC-3138CDBF503B}"/>
            </c:ext>
          </c:extLst>
        </c:ser>
        <c:dLbls>
          <c:showLegendKey val="0"/>
          <c:showVal val="0"/>
          <c:showCatName val="0"/>
          <c:showSerName val="0"/>
          <c:showPercent val="0"/>
          <c:showBubbleSize val="0"/>
        </c:dLbls>
        <c:marker val="1"/>
        <c:smooth val="0"/>
        <c:axId val="393305120"/>
        <c:axId val="393305512"/>
      </c:lineChart>
      <c:dateAx>
        <c:axId val="393305120"/>
        <c:scaling>
          <c:orientation val="minMax"/>
        </c:scaling>
        <c:delete val="1"/>
        <c:axPos val="b"/>
        <c:numFmt formatCode="ge" sourceLinked="1"/>
        <c:majorTickMark val="none"/>
        <c:minorTickMark val="none"/>
        <c:tickLblPos val="none"/>
        <c:crossAx val="393305512"/>
        <c:crosses val="autoZero"/>
        <c:auto val="1"/>
        <c:lblOffset val="100"/>
        <c:baseTimeUnit val="years"/>
      </c:dateAx>
      <c:valAx>
        <c:axId val="393305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30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307.17</c:v>
                </c:pt>
                <c:pt idx="1">
                  <c:v>337.33</c:v>
                </c:pt>
                <c:pt idx="2">
                  <c:v>413.21</c:v>
                </c:pt>
                <c:pt idx="3">
                  <c:v>426.83</c:v>
                </c:pt>
                <c:pt idx="4">
                  <c:v>572.72</c:v>
                </c:pt>
              </c:numCache>
            </c:numRef>
          </c:val>
          <c:extLst xmlns:c16r2="http://schemas.microsoft.com/office/drawing/2015/06/chart">
            <c:ext xmlns:c16="http://schemas.microsoft.com/office/drawing/2014/chart" uri="{C3380CC4-5D6E-409C-BE32-E72D297353CC}">
              <c16:uniqueId val="{00000000-5FB2-41CF-B98E-9B80DC03103F}"/>
            </c:ext>
          </c:extLst>
        </c:ser>
        <c:dLbls>
          <c:showLegendKey val="0"/>
          <c:showVal val="0"/>
          <c:showCatName val="0"/>
          <c:showSerName val="0"/>
          <c:showPercent val="0"/>
          <c:showBubbleSize val="0"/>
        </c:dLbls>
        <c:gapWidth val="150"/>
        <c:axId val="174689472"/>
        <c:axId val="174689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extLst xmlns:c16r2="http://schemas.microsoft.com/office/drawing/2015/06/chart">
            <c:ext xmlns:c16="http://schemas.microsoft.com/office/drawing/2014/chart" uri="{C3380CC4-5D6E-409C-BE32-E72D297353CC}">
              <c16:uniqueId val="{00000001-5FB2-41CF-B98E-9B80DC03103F}"/>
            </c:ext>
          </c:extLst>
        </c:ser>
        <c:dLbls>
          <c:showLegendKey val="0"/>
          <c:showVal val="0"/>
          <c:showCatName val="0"/>
          <c:showSerName val="0"/>
          <c:showPercent val="0"/>
          <c:showBubbleSize val="0"/>
        </c:dLbls>
        <c:marker val="1"/>
        <c:smooth val="0"/>
        <c:axId val="174689472"/>
        <c:axId val="174689080"/>
      </c:lineChart>
      <c:dateAx>
        <c:axId val="174689472"/>
        <c:scaling>
          <c:orientation val="minMax"/>
        </c:scaling>
        <c:delete val="1"/>
        <c:axPos val="b"/>
        <c:numFmt formatCode="ge" sourceLinked="1"/>
        <c:majorTickMark val="none"/>
        <c:minorTickMark val="none"/>
        <c:tickLblPos val="none"/>
        <c:crossAx val="174689080"/>
        <c:crosses val="autoZero"/>
        <c:auto val="1"/>
        <c:lblOffset val="100"/>
        <c:baseTimeUnit val="years"/>
      </c:dateAx>
      <c:valAx>
        <c:axId val="174689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68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群馬県　藤岡市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50" t="s">
        <v>120</v>
      </c>
      <c r="AE8" s="50"/>
      <c r="AF8" s="50"/>
      <c r="AG8" s="50"/>
      <c r="AH8" s="50"/>
      <c r="AI8" s="50"/>
      <c r="AJ8" s="50"/>
      <c r="AK8" s="2"/>
      <c r="AL8" s="51">
        <f>データ!$R$6</f>
        <v>66736</v>
      </c>
      <c r="AM8" s="51"/>
      <c r="AN8" s="51"/>
      <c r="AO8" s="51"/>
      <c r="AP8" s="51"/>
      <c r="AQ8" s="51"/>
      <c r="AR8" s="51"/>
      <c r="AS8" s="51"/>
      <c r="AT8" s="46">
        <f>データ!$S$6</f>
        <v>180.29</v>
      </c>
      <c r="AU8" s="46"/>
      <c r="AV8" s="46"/>
      <c r="AW8" s="46"/>
      <c r="AX8" s="46"/>
      <c r="AY8" s="46"/>
      <c r="AZ8" s="46"/>
      <c r="BA8" s="46"/>
      <c r="BB8" s="46">
        <f>データ!$T$6</f>
        <v>370.16</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0.95</v>
      </c>
      <c r="Q10" s="46"/>
      <c r="R10" s="46"/>
      <c r="S10" s="46"/>
      <c r="T10" s="46"/>
      <c r="U10" s="46"/>
      <c r="V10" s="46"/>
      <c r="W10" s="51">
        <f>データ!$Q$6</f>
        <v>2160</v>
      </c>
      <c r="X10" s="51"/>
      <c r="Y10" s="51"/>
      <c r="Z10" s="51"/>
      <c r="AA10" s="51"/>
      <c r="AB10" s="51"/>
      <c r="AC10" s="51"/>
      <c r="AD10" s="2"/>
      <c r="AE10" s="2"/>
      <c r="AF10" s="2"/>
      <c r="AG10" s="2"/>
      <c r="AH10" s="2"/>
      <c r="AI10" s="2"/>
      <c r="AJ10" s="2"/>
      <c r="AK10" s="2"/>
      <c r="AL10" s="51">
        <f>データ!$U$6</f>
        <v>630</v>
      </c>
      <c r="AM10" s="51"/>
      <c r="AN10" s="51"/>
      <c r="AO10" s="51"/>
      <c r="AP10" s="51"/>
      <c r="AQ10" s="51"/>
      <c r="AR10" s="51"/>
      <c r="AS10" s="51"/>
      <c r="AT10" s="46">
        <f>データ!$V$6</f>
        <v>11.99</v>
      </c>
      <c r="AU10" s="46"/>
      <c r="AV10" s="46"/>
      <c r="AW10" s="46"/>
      <c r="AX10" s="46"/>
      <c r="AY10" s="46"/>
      <c r="AZ10" s="46"/>
      <c r="BA10" s="46"/>
      <c r="BB10" s="46">
        <f>データ!$W$6</f>
        <v>52.54</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122</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123</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ustomWidth="1"/>
    <col min="2" max="144" width="11.875" style="3" customWidth="1"/>
    <col min="145" max="16384" width="9" style="3"/>
  </cols>
  <sheetData>
    <row r="1" spans="1:144">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c r="A6" s="29" t="s">
        <v>107</v>
      </c>
      <c r="B6" s="34">
        <f>B7</f>
        <v>2016</v>
      </c>
      <c r="C6" s="34">
        <f t="shared" ref="C6:W6" si="3">C7</f>
        <v>102091</v>
      </c>
      <c r="D6" s="34">
        <f t="shared" si="3"/>
        <v>47</v>
      </c>
      <c r="E6" s="34">
        <f t="shared" si="3"/>
        <v>1</v>
      </c>
      <c r="F6" s="34">
        <f t="shared" si="3"/>
        <v>0</v>
      </c>
      <c r="G6" s="34">
        <f t="shared" si="3"/>
        <v>0</v>
      </c>
      <c r="H6" s="34" t="str">
        <f t="shared" si="3"/>
        <v>群馬県　藤岡市</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0.95</v>
      </c>
      <c r="Q6" s="35">
        <f t="shared" si="3"/>
        <v>2160</v>
      </c>
      <c r="R6" s="35">
        <f t="shared" si="3"/>
        <v>66736</v>
      </c>
      <c r="S6" s="35">
        <f t="shared" si="3"/>
        <v>180.29</v>
      </c>
      <c r="T6" s="35">
        <f t="shared" si="3"/>
        <v>370.16</v>
      </c>
      <c r="U6" s="35">
        <f t="shared" si="3"/>
        <v>630</v>
      </c>
      <c r="V6" s="35">
        <f t="shared" si="3"/>
        <v>11.99</v>
      </c>
      <c r="W6" s="35">
        <f t="shared" si="3"/>
        <v>52.54</v>
      </c>
      <c r="X6" s="36">
        <f>IF(X7="",NA(),X7)</f>
        <v>101.43</v>
      </c>
      <c r="Y6" s="36">
        <f t="shared" ref="Y6:AG6" si="4">IF(Y7="",NA(),Y7)</f>
        <v>85.15</v>
      </c>
      <c r="Z6" s="36">
        <f t="shared" si="4"/>
        <v>67.86</v>
      </c>
      <c r="AA6" s="36">
        <f t="shared" si="4"/>
        <v>65.209999999999994</v>
      </c>
      <c r="AB6" s="36">
        <f t="shared" si="4"/>
        <v>76.239999999999995</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686.96</v>
      </c>
      <c r="BF6" s="36">
        <f t="shared" ref="BF6:BN6" si="7">IF(BF7="",NA(),BF7)</f>
        <v>860.14</v>
      </c>
      <c r="BG6" s="36">
        <f t="shared" si="7"/>
        <v>842.42</v>
      </c>
      <c r="BH6" s="36">
        <f t="shared" si="7"/>
        <v>931.63</v>
      </c>
      <c r="BI6" s="36">
        <f t="shared" si="7"/>
        <v>988.12</v>
      </c>
      <c r="BJ6" s="36">
        <f t="shared" si="7"/>
        <v>1496.15</v>
      </c>
      <c r="BK6" s="36">
        <f t="shared" si="7"/>
        <v>1462.56</v>
      </c>
      <c r="BL6" s="36">
        <f t="shared" si="7"/>
        <v>1486.62</v>
      </c>
      <c r="BM6" s="36">
        <f t="shared" si="7"/>
        <v>1510.14</v>
      </c>
      <c r="BN6" s="36">
        <f t="shared" si="7"/>
        <v>1595.62</v>
      </c>
      <c r="BO6" s="35" t="str">
        <f>IF(BO7="","",IF(BO7="-","【-】","【"&amp;SUBSTITUTE(TEXT(BO7,"#,##0.00"),"-","△")&amp;"】"))</f>
        <v>【1,280.76】</v>
      </c>
      <c r="BP6" s="36">
        <f>IF(BP7="",NA(),BP7)</f>
        <v>38.36</v>
      </c>
      <c r="BQ6" s="36">
        <f t="shared" ref="BQ6:BY6" si="8">IF(BQ7="",NA(),BQ7)</f>
        <v>35.520000000000003</v>
      </c>
      <c r="BR6" s="36">
        <f t="shared" si="8"/>
        <v>30.05</v>
      </c>
      <c r="BS6" s="36">
        <f t="shared" si="8"/>
        <v>29.52</v>
      </c>
      <c r="BT6" s="36">
        <f t="shared" si="8"/>
        <v>22.07</v>
      </c>
      <c r="BU6" s="36">
        <f t="shared" si="8"/>
        <v>33.01</v>
      </c>
      <c r="BV6" s="36">
        <f t="shared" si="8"/>
        <v>32.39</v>
      </c>
      <c r="BW6" s="36">
        <f t="shared" si="8"/>
        <v>24.39</v>
      </c>
      <c r="BX6" s="36">
        <f t="shared" si="8"/>
        <v>22.67</v>
      </c>
      <c r="BY6" s="36">
        <f t="shared" si="8"/>
        <v>37.92</v>
      </c>
      <c r="BZ6" s="35" t="str">
        <f>IF(BZ7="","",IF(BZ7="-","【-】","【"&amp;SUBSTITUTE(TEXT(BZ7,"#,##0.00"),"-","△")&amp;"】"))</f>
        <v>【53.06】</v>
      </c>
      <c r="CA6" s="36">
        <f>IF(CA7="",NA(),CA7)</f>
        <v>307.17</v>
      </c>
      <c r="CB6" s="36">
        <f t="shared" ref="CB6:CJ6" si="9">IF(CB7="",NA(),CB7)</f>
        <v>337.33</v>
      </c>
      <c r="CC6" s="36">
        <f t="shared" si="9"/>
        <v>413.21</v>
      </c>
      <c r="CD6" s="36">
        <f t="shared" si="9"/>
        <v>426.83</v>
      </c>
      <c r="CE6" s="36">
        <f t="shared" si="9"/>
        <v>572.72</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45.65</v>
      </c>
      <c r="CM6" s="36">
        <f t="shared" ref="CM6:CU6" si="10">IF(CM7="",NA(),CM7)</f>
        <v>41.47</v>
      </c>
      <c r="CN6" s="36">
        <f t="shared" si="10"/>
        <v>43.04</v>
      </c>
      <c r="CO6" s="36">
        <f t="shared" si="10"/>
        <v>41.74</v>
      </c>
      <c r="CP6" s="36">
        <f t="shared" si="10"/>
        <v>44.56</v>
      </c>
      <c r="CQ6" s="36">
        <f t="shared" si="10"/>
        <v>51.11</v>
      </c>
      <c r="CR6" s="36">
        <f t="shared" si="10"/>
        <v>50.49</v>
      </c>
      <c r="CS6" s="36">
        <f t="shared" si="10"/>
        <v>48.36</v>
      </c>
      <c r="CT6" s="36">
        <f t="shared" si="10"/>
        <v>48.7</v>
      </c>
      <c r="CU6" s="36">
        <f t="shared" si="10"/>
        <v>46.9</v>
      </c>
      <c r="CV6" s="35" t="str">
        <f>IF(CV7="","",IF(CV7="-","【-】","【"&amp;SUBSTITUTE(TEXT(CV7,"#,##0.00"),"-","△")&amp;"】"))</f>
        <v>【56.28】</v>
      </c>
      <c r="CW6" s="36">
        <f>IF(CW7="",NA(),CW7)</f>
        <v>81.8</v>
      </c>
      <c r="CX6" s="36">
        <f t="shared" ref="CX6:DF6" si="11">IF(CX7="",NA(),CX7)</f>
        <v>80.45</v>
      </c>
      <c r="CY6" s="36">
        <f t="shared" si="11"/>
        <v>75.319999999999993</v>
      </c>
      <c r="CZ6" s="36">
        <f t="shared" si="11"/>
        <v>74.08</v>
      </c>
      <c r="DA6" s="36">
        <f t="shared" si="11"/>
        <v>67.95</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3.05</v>
      </c>
      <c r="EE6" s="36">
        <f t="shared" ref="EE6:EM6" si="14">IF(EE7="",NA(),EE7)</f>
        <v>1.82</v>
      </c>
      <c r="EF6" s="36">
        <f t="shared" si="14"/>
        <v>1.1100000000000001</v>
      </c>
      <c r="EG6" s="36">
        <f t="shared" si="14"/>
        <v>1.35</v>
      </c>
      <c r="EH6" s="36">
        <f t="shared" si="14"/>
        <v>1.8</v>
      </c>
      <c r="EI6" s="36">
        <f t="shared" si="14"/>
        <v>0.37</v>
      </c>
      <c r="EJ6" s="36">
        <f t="shared" si="14"/>
        <v>0.7</v>
      </c>
      <c r="EK6" s="36">
        <f t="shared" si="14"/>
        <v>0.91</v>
      </c>
      <c r="EL6" s="36">
        <f t="shared" si="14"/>
        <v>1.26</v>
      </c>
      <c r="EM6" s="36">
        <f t="shared" si="14"/>
        <v>0.78</v>
      </c>
      <c r="EN6" s="35" t="str">
        <f>IF(EN7="","",IF(EN7="-","【-】","【"&amp;SUBSTITUTE(TEXT(EN7,"#,##0.00"),"-","△")&amp;"】"))</f>
        <v>【0.59】</v>
      </c>
    </row>
    <row r="7" spans="1:144" s="37" customFormat="1">
      <c r="A7" s="29"/>
      <c r="B7" s="38">
        <v>2016</v>
      </c>
      <c r="C7" s="38">
        <v>102091</v>
      </c>
      <c r="D7" s="38">
        <v>47</v>
      </c>
      <c r="E7" s="38">
        <v>1</v>
      </c>
      <c r="F7" s="38">
        <v>0</v>
      </c>
      <c r="G7" s="38">
        <v>0</v>
      </c>
      <c r="H7" s="38" t="s">
        <v>108</v>
      </c>
      <c r="I7" s="38" t="s">
        <v>109</v>
      </c>
      <c r="J7" s="38" t="s">
        <v>110</v>
      </c>
      <c r="K7" s="38" t="s">
        <v>111</v>
      </c>
      <c r="L7" s="38" t="s">
        <v>112</v>
      </c>
      <c r="M7" s="38"/>
      <c r="N7" s="39" t="s">
        <v>113</v>
      </c>
      <c r="O7" s="39" t="s">
        <v>114</v>
      </c>
      <c r="P7" s="39">
        <v>0.95</v>
      </c>
      <c r="Q7" s="39">
        <v>2160</v>
      </c>
      <c r="R7" s="39">
        <v>66736</v>
      </c>
      <c r="S7" s="39">
        <v>180.29</v>
      </c>
      <c r="T7" s="39">
        <v>370.16</v>
      </c>
      <c r="U7" s="39">
        <v>630</v>
      </c>
      <c r="V7" s="39">
        <v>11.99</v>
      </c>
      <c r="W7" s="39">
        <v>52.54</v>
      </c>
      <c r="X7" s="39">
        <v>101.43</v>
      </c>
      <c r="Y7" s="39">
        <v>85.15</v>
      </c>
      <c r="Z7" s="39">
        <v>67.86</v>
      </c>
      <c r="AA7" s="39">
        <v>65.209999999999994</v>
      </c>
      <c r="AB7" s="39">
        <v>76.239999999999995</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686.96</v>
      </c>
      <c r="BF7" s="39">
        <v>860.14</v>
      </c>
      <c r="BG7" s="39">
        <v>842.42</v>
      </c>
      <c r="BH7" s="39">
        <v>931.63</v>
      </c>
      <c r="BI7" s="39">
        <v>988.12</v>
      </c>
      <c r="BJ7" s="39">
        <v>1496.15</v>
      </c>
      <c r="BK7" s="39">
        <v>1462.56</v>
      </c>
      <c r="BL7" s="39">
        <v>1486.62</v>
      </c>
      <c r="BM7" s="39">
        <v>1510.14</v>
      </c>
      <c r="BN7" s="39">
        <v>1595.62</v>
      </c>
      <c r="BO7" s="39">
        <v>1280.76</v>
      </c>
      <c r="BP7" s="39">
        <v>38.36</v>
      </c>
      <c r="BQ7" s="39">
        <v>35.520000000000003</v>
      </c>
      <c r="BR7" s="39">
        <v>30.05</v>
      </c>
      <c r="BS7" s="39">
        <v>29.52</v>
      </c>
      <c r="BT7" s="39">
        <v>22.07</v>
      </c>
      <c r="BU7" s="39">
        <v>33.01</v>
      </c>
      <c r="BV7" s="39">
        <v>32.39</v>
      </c>
      <c r="BW7" s="39">
        <v>24.39</v>
      </c>
      <c r="BX7" s="39">
        <v>22.67</v>
      </c>
      <c r="BY7" s="39">
        <v>37.92</v>
      </c>
      <c r="BZ7" s="39">
        <v>53.06</v>
      </c>
      <c r="CA7" s="39">
        <v>307.17</v>
      </c>
      <c r="CB7" s="39">
        <v>337.33</v>
      </c>
      <c r="CC7" s="39">
        <v>413.21</v>
      </c>
      <c r="CD7" s="39">
        <v>426.83</v>
      </c>
      <c r="CE7" s="39">
        <v>572.72</v>
      </c>
      <c r="CF7" s="39">
        <v>523.08000000000004</v>
      </c>
      <c r="CG7" s="39">
        <v>530.83000000000004</v>
      </c>
      <c r="CH7" s="39">
        <v>734.18</v>
      </c>
      <c r="CI7" s="39">
        <v>789.62</v>
      </c>
      <c r="CJ7" s="39">
        <v>423.18</v>
      </c>
      <c r="CK7" s="39">
        <v>314.83</v>
      </c>
      <c r="CL7" s="39">
        <v>45.65</v>
      </c>
      <c r="CM7" s="39">
        <v>41.47</v>
      </c>
      <c r="CN7" s="39">
        <v>43.04</v>
      </c>
      <c r="CO7" s="39">
        <v>41.74</v>
      </c>
      <c r="CP7" s="39">
        <v>44.56</v>
      </c>
      <c r="CQ7" s="39">
        <v>51.11</v>
      </c>
      <c r="CR7" s="39">
        <v>50.49</v>
      </c>
      <c r="CS7" s="39">
        <v>48.36</v>
      </c>
      <c r="CT7" s="39">
        <v>48.7</v>
      </c>
      <c r="CU7" s="39">
        <v>46.9</v>
      </c>
      <c r="CV7" s="39">
        <v>56.28</v>
      </c>
      <c r="CW7" s="39">
        <v>81.8</v>
      </c>
      <c r="CX7" s="39">
        <v>80.45</v>
      </c>
      <c r="CY7" s="39">
        <v>75.319999999999993</v>
      </c>
      <c r="CZ7" s="39">
        <v>74.08</v>
      </c>
      <c r="DA7" s="39">
        <v>67.95</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3.05</v>
      </c>
      <c r="EE7" s="39">
        <v>1.82</v>
      </c>
      <c r="EF7" s="39">
        <v>1.1100000000000001</v>
      </c>
      <c r="EG7" s="39">
        <v>1.35</v>
      </c>
      <c r="EH7" s="39">
        <v>1.8</v>
      </c>
      <c r="EI7" s="39">
        <v>0.37</v>
      </c>
      <c r="EJ7" s="39">
        <v>0.7</v>
      </c>
      <c r="EK7" s="39">
        <v>0.91</v>
      </c>
      <c r="EL7" s="39">
        <v>1.26</v>
      </c>
      <c r="EM7" s="39">
        <v>0.78</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2018-02-01T04:13:03Z</cp:lastPrinted>
  <dcterms:created xsi:type="dcterms:W3CDTF">2017-12-25T01:42:13Z</dcterms:created>
  <dcterms:modified xsi:type="dcterms:W3CDTF">2018-02-20T09:05:45Z</dcterms:modified>
  <cp:category/>
</cp:coreProperties>
</file>