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9(H28調査)\50_経営比較分析表\04_市町村回答\04 伊勢崎市\"/>
    </mc:Choice>
  </mc:AlternateContent>
  <workbookProtection workbookPassword="B31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B10" i="5" l="1"/>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W8" i="4" s="1"/>
  <c r="K6" i="5"/>
  <c r="J6" i="5"/>
  <c r="I8" i="4" s="1"/>
  <c r="I6" i="5"/>
  <c r="B8" i="4" s="1"/>
  <c r="H6" i="5"/>
  <c r="B6" i="4" s="1"/>
  <c r="G6" i="5"/>
  <c r="F6" i="5"/>
  <c r="E6" i="5"/>
  <c r="D6" i="5"/>
  <c r="C6" i="5"/>
  <c r="B6" i="5"/>
  <c r="E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I85" i="4"/>
  <c r="H85" i="4"/>
  <c r="E85" i="4"/>
  <c r="BB10" i="4"/>
  <c r="AT10" i="4"/>
  <c r="AL10" i="4"/>
  <c r="I10" i="4"/>
  <c r="B10" i="4"/>
  <c r="BB8" i="4"/>
  <c r="AT8" i="4"/>
  <c r="AL8" i="4"/>
  <c r="P8" i="4"/>
  <c r="F10" i="5" l="1"/>
  <c r="C10" i="5"/>
  <c r="D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<sst xmlns="http://schemas.openxmlformats.org/spreadsheetml/2006/main" count="232" uniqueCount="120">
  <si>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</si>
  <si>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</si>
  <si>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</si>
  <si>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</si>
  <si>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</si>
  <si>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</si>
  <si>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</si>
  <si>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</si>
  <si>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</si>
  <si>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</si>
  <si>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</si>
  <si>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</si>
  <si>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</si>
  <si>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</si>
  <si>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</si>
  <si>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</si>
  <si>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</si>
  <si>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</si>
  <si>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</si>
  <si>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</si>
  <si>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</si>
  <si>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</si>
  <si>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</si>
  <si>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</si>
  <si>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</si>
  <si>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</si>
  <si>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</si>
  <si>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</si>
  <si>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</si>
  <si>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</si>
  <si>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</si>
  <si>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</si>
  <si>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</si>
  <si>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</si>
  <si>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</si>
  <si>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</si>
  <si>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</si>
  <si>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</si>
  <si>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</si>
  <si>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</si>
  <si>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</si>
  <si>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</si>
  <si>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</si>
  <si>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</si>
  <si>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</si>
  <si>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</si>
  <si>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</si>
  <si>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</si>
  <si>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</si>
  <si>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</si>
  <si>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</si>
  <si>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</si>
  <si>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</si>
  <si>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</si>
  <si>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</si>
  <si>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</si>
  <si>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</si>
  <si>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</si>
  <si>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</si>
  <si>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</si>
  <si>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</si>
  <si>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</si>
  <si>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</si>
  <si>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</si>
  <si>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</si>
  <si>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</si>
  <si>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</si>
  <si>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</si>
  <si>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</si>
  <si>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</si>
  <si>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</si>
  <si>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</si>
  <si>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</si>
  <si>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</si>
  <si>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</si>
  <si>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</si>
  <si>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</si>
  <si>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</si>
  <si>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</si>
  <si>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</si>
  <si>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</si>
  <si>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</si>
  <si>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</si>
  <si>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</si>
  <si>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</si>
  <si>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</si>
  <si>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</si>
  <si>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</si>
  <si>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</si>
  <si>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</si>
  <si>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</si>
  <si>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</si>
  <si>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</si>
  <si>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</si>
  <si>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</si>
  <si>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</si>
  <si>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</si>
  <si>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</si>
  <si>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</si>
  <si>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</si>
  <si>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</si>
  <si>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</si>
  <si>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</si>
  <si>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</si>
  <si>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</si>
  <si>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群馬県　伊勢崎市</t>
  </si>
  <si>
    <t>法適用</t>
  </si>
  <si>
    <t>水道事業</t>
  </si>
  <si>
    <t>末端給水事業</t>
  </si>
  <si>
    <t>A2</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</si>
  <si>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</si>
  <si>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</si>
  <si>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</si>
  <si>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</si>
  <si>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</si>
  <si>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</si>
  <si>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(1)各指標と現状の分析
主な課題は類似団体より低い有収率及び管路更新率、増加傾向にある管路経年化率である。　　　　　　　　　　　　　　　
(2)課題に対する今後の取組等
今後、節水や人口の減少で給水収益の増加が見込めない中、管路等の施設の更新が増大していくため、更新投資の平準化や優先順位付けの徹底、ダウンサイジング等による維持管理費の削減に努めていきたい。また、漏水をはじめとする無効水量を調査・改善し、有収水量を確保するとともに、水道料金以外の収益に頼らず健全な経営を堅持していくために、適正な水道料金の見直し等の検討もしていきたい。</t>
    <phoneticPr fontId="4"/>
  </si>
  <si>
    <t>非設置</t>
    <rPh sb="0" eb="1">
      <t>ヒ</t>
    </rPh>
    <rPh sb="1" eb="3">
      <t>セッチ</t>
    </rPh>
    <phoneticPr fontId="4"/>
  </si>
  <si>
    <t>(1)各指標と現状の分析                        経常収支比率は、類似団体を下回っているが100％を超えて推移しており概ね良好である。累積欠損金比率は、平成24年度のみ発生しているが、土地の売却により特別損失が発生したためであり、利益積立金で全額補填している。流動比率は、会計基準見直しの影響により平成26年度以降は低くなっている。平成27年度の減少は1年超の預入れを固定資産として振替えたこと、平成28年度の増加は前年度振替えた預入が、平成29年度に満期を迎えるため、流動資産に振り替えたことによる。企業債残高対給水収益比率は、類似団体より高いが、企業債残高は減少傾向である。料金回収率は類似団体より低いが、平成27年度以降給水収益の増加により上昇し、平成28年度は100％を超えた。給水原価は、経費節減に努めており減少傾向である。施設利用率は類似団体より高く、ほぼ横ばいで推移している。有収率は、類似団体より低いが、平成27年度以降、有収水量の増加により上昇傾向である。　　　　　　　　　　　　　　　　
(2)課題に対する今後の取組等
経常収支比率及び料金回収率は100％を超え良好であるが、類似団体を下回っているため、引き続き財源の確保、一層の経費削減に努める必要がある。施設利用率は高く、有収率も増加傾向であるが、施設の稼動が収益につながっていない部分があると考えられる。漏水が主な原因と考えられるため、引き続き、漏水箇所の調査や修繕を実施し漏水量の減少に努めていきたい。</t>
    <rPh sb="184" eb="186">
      <t>ゲンショウ</t>
    </rPh>
    <rPh sb="209" eb="211">
      <t>ヘイセイ</t>
    </rPh>
    <rPh sb="213" eb="215">
      <t>ネンド</t>
    </rPh>
    <rPh sb="216" eb="218">
      <t>ゾウカ</t>
    </rPh>
    <rPh sb="219" eb="222">
      <t>ゼンネンド</t>
    </rPh>
    <rPh sb="222" eb="224">
      <t>フリカ</t>
    </rPh>
    <rPh sb="226" eb="228">
      <t>アズケイレ</t>
    </rPh>
    <rPh sb="230" eb="232">
      <t>ヘイセイ</t>
    </rPh>
    <rPh sb="234" eb="236">
      <t>ネンド</t>
    </rPh>
    <rPh sb="237" eb="239">
      <t>マンキ</t>
    </rPh>
    <rPh sb="240" eb="241">
      <t>ムカ</t>
    </rPh>
    <rPh sb="246" eb="248">
      <t>リュウドウ</t>
    </rPh>
    <rPh sb="248" eb="250">
      <t>シサン</t>
    </rPh>
    <rPh sb="251" eb="252">
      <t>フ</t>
    </rPh>
    <rPh sb="253" eb="254">
      <t>カ</t>
    </rPh>
    <rPh sb="322" eb="324">
      <t>イコウ</t>
    </rPh>
    <rPh sb="338" eb="340">
      <t>ヘイセイ</t>
    </rPh>
    <rPh sb="342" eb="344">
      <t>ネンド</t>
    </rPh>
    <rPh sb="350" eb="351">
      <t>コ</t>
    </rPh>
    <rPh sb="365" eb="366">
      <t>ツト</t>
    </rPh>
    <rPh sb="370" eb="372">
      <t>ゲンショウ</t>
    </rPh>
    <rPh sb="372" eb="374">
      <t>ケイコウ</t>
    </rPh>
    <rPh sb="427" eb="429">
      <t>イコウ</t>
    </rPh>
    <rPh sb="442" eb="444">
      <t>ケイコウ</t>
    </rPh>
    <rPh sb="487" eb="488">
      <t>オヨ</t>
    </rPh>
    <rPh sb="500" eb="501">
      <t>コ</t>
    </rPh>
    <rPh sb="502" eb="504">
      <t>リョウコウ</t>
    </rPh>
    <rPh sb="534" eb="535">
      <t>ソウ</t>
    </rPh>
    <rPh sb="536" eb="538">
      <t>ケイヒ</t>
    </rPh>
    <rPh sb="538" eb="540">
      <t>サクゲン</t>
    </rPh>
    <rPh sb="541" eb="542">
      <t>ツト</t>
    </rPh>
    <rPh sb="544" eb="546">
      <t>ヒツヨウ</t>
    </rPh>
    <rPh sb="559" eb="560">
      <t>ユウ</t>
    </rPh>
    <rPh sb="560" eb="561">
      <t>オサム</t>
    </rPh>
    <rPh sb="561" eb="562">
      <t>リツ</t>
    </rPh>
    <rPh sb="563" eb="565">
      <t>ゾウカ</t>
    </rPh>
    <rPh sb="565" eb="567">
      <t>ケイコウ</t>
    </rPh>
    <phoneticPr fontId="4"/>
  </si>
  <si>
    <t>(1)各指標と現状の分析
有形固定資産減価償却率及び管路経年化率は、顕著に増加している。類似団体と同様に増加傾向であり、施設の老朽化が進んでいる。管路経年化率は平成27年度以前は類似団体より下回っていたものの、平成28年度より耐用年数に達し更新時期を迎えた管路が2倍近く増えたことにより、類似団体を上回る結果となった。今後管路の老朽化の進行速度が速まることが見込まれる。管路更新率も前年同様低いため、老朽管の更新に伴う建設投資の増加が今後見込まれる。
(2)課題に対する今後の取組等
施設と管路の更新投資を増やす必要性があるため、今後策定する経営戦略の財源試算に基づき現状把握と分析を早急に行い、老朽管・老朽施設更新を計画的に実施していきたい。</t>
    <rPh sb="80" eb="82">
      <t>ヘイセイ</t>
    </rPh>
    <rPh sb="84" eb="86">
      <t>ネンド</t>
    </rPh>
    <rPh sb="86" eb="88">
      <t>イゼン</t>
    </rPh>
    <rPh sb="95" eb="96">
      <t>シタ</t>
    </rPh>
    <rPh sb="96" eb="97">
      <t>マワ</t>
    </rPh>
    <rPh sb="105" eb="107">
      <t>ヘイセイ</t>
    </rPh>
    <rPh sb="109" eb="111">
      <t>ネンド</t>
    </rPh>
    <rPh sb="113" eb="117">
      <t>タイヨウネンスウ</t>
    </rPh>
    <rPh sb="118" eb="119">
      <t>タッ</t>
    </rPh>
    <rPh sb="120" eb="122">
      <t>コウシン</t>
    </rPh>
    <rPh sb="122" eb="124">
      <t>ジキ</t>
    </rPh>
    <rPh sb="125" eb="126">
      <t>ムカ</t>
    </rPh>
    <rPh sb="128" eb="130">
      <t>カンロ</t>
    </rPh>
    <rPh sb="132" eb="133">
      <t>バイ</t>
    </rPh>
    <rPh sb="133" eb="134">
      <t>チカ</t>
    </rPh>
    <rPh sb="135" eb="136">
      <t>フ</t>
    </rPh>
    <rPh sb="144" eb="146">
      <t>ルイジ</t>
    </rPh>
    <rPh sb="146" eb="148">
      <t>ダンタイ</t>
    </rPh>
    <rPh sb="149" eb="151">
      <t>ウワマワ</t>
    </rPh>
    <rPh sb="152" eb="154">
      <t>ケッカ</t>
    </rPh>
    <rPh sb="159" eb="161">
      <t>コンゴ</t>
    </rPh>
    <rPh sb="166" eb="167">
      <t>カ</t>
    </rPh>
    <rPh sb="168" eb="170">
      <t>シンコウ</t>
    </rPh>
    <rPh sb="173" eb="174">
      <t>ハヤ</t>
    </rPh>
    <rPh sb="179" eb="181">
      <t>ミコ</t>
    </rPh>
    <rPh sb="191" eb="193">
      <t>ゼンネン</t>
    </rPh>
    <rPh sb="193" eb="195">
      <t>ドウヨウ</t>
    </rPh>
    <rPh sb="200" eb="202">
      <t>ロウキュウ</t>
    </rPh>
    <rPh sb="202" eb="203">
      <t>カン</t>
    </rPh>
    <rPh sb="204" eb="206">
      <t>コウシン</t>
    </rPh>
    <rPh sb="207" eb="208">
      <t>トモナ</t>
    </rPh>
    <rPh sb="209" eb="211">
      <t>ケンセツ</t>
    </rPh>
    <rPh sb="211" eb="213">
      <t>トウシ</t>
    </rPh>
    <rPh sb="214" eb="216">
      <t>ゾウカ</t>
    </rPh>
    <rPh sb="217" eb="219">
      <t>コンゴ</t>
    </rPh>
    <rPh sb="219" eb="221">
      <t>ミコ</t>
    </rPh>
    <rPh sb="253" eb="254">
      <t>フ</t>
    </rPh>
    <rPh sb="256" eb="259">
      <t>ヒツヨウセイ</t>
    </rPh>
    <rPh sb="292" eb="294">
      <t>ソウキュウ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</si>
</sst>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0.67</c:v>
                </c:pt>
                <c:pt idx="1">
                  <c:v>0.77</c:v>
                </c:pt>
                <c:pt idx="2">
                  <c:v>0.53</c:v>
                </c:pt>
                <c:pt idx="3">
                  <c:v>0.38</c:v>
                </c:pt>
                <c:pt idx="4">
                  <c:v>0.39</c:v>
                </c:pt>
              </c:numCache>
            </c:numRef>
          </c:val>
        </c:ser>
        <c:dLbls>
          <c:showLegendKey val="0"/>
          <c:showVal val="0"/>
          <c:showCatName val="0"/>
          <c:showSerName val="0"/>
          <c:showPercent val="0"/>
          <c:showBubbleSize val="0"/>
        </c:dLbls>
        <c:gapWidth val="150"/>
        <c:axId val="168358128"/>
        <c:axId val="168358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0.76</c:v>
                </c:pt>
                <c:pt idx="1">
                  <c:v>0.8</c:v>
                </c:pt>
                <c:pt idx="2">
                  <c:v>0.72</c:v>
                </c:pt>
                <c:pt idx="3">
                  <c:v>0.67</c:v>
                </c:pt>
                <c:pt idx="4">
                  <c:v>0.67</c:v>
                </c:pt>
              </c:numCache>
            </c:numRef>
          </c:val>
          <c:smooth val="0"/>
        </c:ser>
        <c:dLbls>
          <c:showLegendKey val="0"/>
          <c:showVal val="0"/>
          <c:showCatName val="0"/>
          <c:showSerName val="0"/>
          <c:showPercent val="0"/>
          <c:showBubbleSize val="0"/>
        </c:dLbls>
        <c:marker val="1"/>
        <c:smooth val="0"/>
        <c:axId val="168358128"/>
        <c:axId val="168358520"/>
      </c:lineChart>
      <c:dateAx>
        <c:axId val="168358128"/>
        <c:scaling>
          <c:orientation val="minMax"/>
        </c:scaling>
        <c:delete val="1"/>
        <c:axPos val="b"/>
        <c:numFmt formatCode="ge" sourceLinked="1"/>
        <c:majorTickMark val="none"/>
        <c:minorTickMark val="none"/>
        <c:tickLblPos val="none"/>
        <c:crossAx val="168358520"/>
        <c:crosses val="autoZero"/>
        <c:auto val="1"/>
        <c:lblOffset val="100"/>
        <c:baseTimeUnit val="years"/>
      </c:dateAx>
      <c:valAx>
        <c:axId val="168358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8358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80.16</c:v>
                </c:pt>
                <c:pt idx="1">
                  <c:v>74.5</c:v>
                </c:pt>
                <c:pt idx="2">
                  <c:v>73.319999999999993</c:v>
                </c:pt>
                <c:pt idx="3">
                  <c:v>72.63</c:v>
                </c:pt>
                <c:pt idx="4">
                  <c:v>71.44</c:v>
                </c:pt>
              </c:numCache>
            </c:numRef>
          </c:val>
        </c:ser>
        <c:dLbls>
          <c:showLegendKey val="0"/>
          <c:showVal val="0"/>
          <c:showCatName val="0"/>
          <c:showSerName val="0"/>
          <c:showPercent val="0"/>
          <c:showBubbleSize val="0"/>
        </c:dLbls>
        <c:gapWidth val="150"/>
        <c:axId val="243012608"/>
        <c:axId val="24301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62.71</c:v>
                </c:pt>
                <c:pt idx="1">
                  <c:v>62.15</c:v>
                </c:pt>
                <c:pt idx="2">
                  <c:v>61.61</c:v>
                </c:pt>
                <c:pt idx="3">
                  <c:v>62.34</c:v>
                </c:pt>
                <c:pt idx="4">
                  <c:v>62.46</c:v>
                </c:pt>
              </c:numCache>
            </c:numRef>
          </c:val>
          <c:smooth val="0"/>
        </c:ser>
        <c:dLbls>
          <c:showLegendKey val="0"/>
          <c:showVal val="0"/>
          <c:showCatName val="0"/>
          <c:showSerName val="0"/>
          <c:showPercent val="0"/>
          <c:showBubbleSize val="0"/>
        </c:dLbls>
        <c:marker val="1"/>
        <c:smooth val="0"/>
        <c:axId val="243012608"/>
        <c:axId val="243013000"/>
      </c:lineChart>
      <c:dateAx>
        <c:axId val="243012608"/>
        <c:scaling>
          <c:orientation val="minMax"/>
        </c:scaling>
        <c:delete val="1"/>
        <c:axPos val="b"/>
        <c:numFmt formatCode="ge" sourceLinked="1"/>
        <c:majorTickMark val="none"/>
        <c:minorTickMark val="none"/>
        <c:tickLblPos val="none"/>
        <c:crossAx val="243013000"/>
        <c:crosses val="autoZero"/>
        <c:auto val="1"/>
        <c:lblOffset val="100"/>
        <c:baseTimeUnit val="years"/>
      </c:dateAx>
      <c:valAx>
        <c:axId val="243013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01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88.39</c:v>
                </c:pt>
                <c:pt idx="1">
                  <c:v>88.7</c:v>
                </c:pt>
                <c:pt idx="2">
                  <c:v>86.7</c:v>
                </c:pt>
                <c:pt idx="3">
                  <c:v>88.04</c:v>
                </c:pt>
                <c:pt idx="4">
                  <c:v>89.93</c:v>
                </c:pt>
              </c:numCache>
            </c:numRef>
          </c:val>
        </c:ser>
        <c:dLbls>
          <c:showLegendKey val="0"/>
          <c:showVal val="0"/>
          <c:showCatName val="0"/>
          <c:showSerName val="0"/>
          <c:showPercent val="0"/>
          <c:showBubbleSize val="0"/>
        </c:dLbls>
        <c:gapWidth val="150"/>
        <c:axId val="242750704"/>
        <c:axId val="24275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90.54</c:v>
                </c:pt>
                <c:pt idx="1">
                  <c:v>90.64</c:v>
                </c:pt>
                <c:pt idx="2">
                  <c:v>90.23</c:v>
                </c:pt>
                <c:pt idx="3">
                  <c:v>90.15</c:v>
                </c:pt>
                <c:pt idx="4">
                  <c:v>90.62</c:v>
                </c:pt>
              </c:numCache>
            </c:numRef>
          </c:val>
          <c:smooth val="0"/>
        </c:ser>
        <c:dLbls>
          <c:showLegendKey val="0"/>
          <c:showVal val="0"/>
          <c:showCatName val="0"/>
          <c:showSerName val="0"/>
          <c:showPercent val="0"/>
          <c:showBubbleSize val="0"/>
        </c:dLbls>
        <c:marker val="1"/>
        <c:smooth val="0"/>
        <c:axId val="242750704"/>
        <c:axId val="242750312"/>
      </c:lineChart>
      <c:dateAx>
        <c:axId val="242750704"/>
        <c:scaling>
          <c:orientation val="minMax"/>
        </c:scaling>
        <c:delete val="1"/>
        <c:axPos val="b"/>
        <c:numFmt formatCode="ge" sourceLinked="1"/>
        <c:majorTickMark val="none"/>
        <c:minorTickMark val="none"/>
        <c:tickLblPos val="none"/>
        <c:crossAx val="242750312"/>
        <c:crosses val="autoZero"/>
        <c:auto val="1"/>
        <c:lblOffset val="100"/>
        <c:baseTimeUnit val="years"/>
      </c:dateAx>
      <c:valAx>
        <c:axId val="24275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750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103.36</c:v>
                </c:pt>
                <c:pt idx="1">
                  <c:v>103.91</c:v>
                </c:pt>
                <c:pt idx="2">
                  <c:v>103.63</c:v>
                </c:pt>
                <c:pt idx="3">
                  <c:v>106.02</c:v>
                </c:pt>
                <c:pt idx="4">
                  <c:v>109.74</c:v>
                </c:pt>
              </c:numCache>
            </c:numRef>
          </c:val>
        </c:ser>
        <c:dLbls>
          <c:showLegendKey val="0"/>
          <c:showVal val="0"/>
          <c:showCatName val="0"/>
          <c:showSerName val="0"/>
          <c:showPercent val="0"/>
          <c:showBubbleSize val="0"/>
        </c:dLbls>
        <c:gapWidth val="150"/>
        <c:axId val="168359696"/>
        <c:axId val="168360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108.39</c:v>
                </c:pt>
                <c:pt idx="1">
                  <c:v>108.9</c:v>
                </c:pt>
                <c:pt idx="2">
                  <c:v>114.43</c:v>
                </c:pt>
                <c:pt idx="3">
                  <c:v>114.08</c:v>
                </c:pt>
                <c:pt idx="4">
                  <c:v>115.36</c:v>
                </c:pt>
              </c:numCache>
            </c:numRef>
          </c:val>
          <c:smooth val="0"/>
        </c:ser>
        <c:dLbls>
          <c:showLegendKey val="0"/>
          <c:showVal val="0"/>
          <c:showCatName val="0"/>
          <c:showSerName val="0"/>
          <c:showPercent val="0"/>
          <c:showBubbleSize val="0"/>
        </c:dLbls>
        <c:marker val="1"/>
        <c:smooth val="0"/>
        <c:axId val="168359696"/>
        <c:axId val="168360088"/>
      </c:lineChart>
      <c:dateAx>
        <c:axId val="168359696"/>
        <c:scaling>
          <c:orientation val="minMax"/>
        </c:scaling>
        <c:delete val="1"/>
        <c:axPos val="b"/>
        <c:numFmt formatCode="ge" sourceLinked="1"/>
        <c:majorTickMark val="none"/>
        <c:minorTickMark val="none"/>
        <c:tickLblPos val="none"/>
        <c:crossAx val="168360088"/>
        <c:crosses val="autoZero"/>
        <c:auto val="1"/>
        <c:lblOffset val="100"/>
        <c:baseTimeUnit val="years"/>
      </c:dateAx>
      <c:valAx>
        <c:axId val="168360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68359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41.97</c:v>
                </c:pt>
                <c:pt idx="1">
                  <c:v>43.15</c:v>
                </c:pt>
                <c:pt idx="2">
                  <c:v>45.16</c:v>
                </c:pt>
                <c:pt idx="3">
                  <c:v>46</c:v>
                </c:pt>
                <c:pt idx="4">
                  <c:v>46.97</c:v>
                </c:pt>
              </c:numCache>
            </c:numRef>
          </c:val>
        </c:ser>
        <c:dLbls>
          <c:showLegendKey val="0"/>
          <c:showVal val="0"/>
          <c:showCatName val="0"/>
          <c:showSerName val="0"/>
          <c:showPercent val="0"/>
          <c:showBubbleSize val="0"/>
        </c:dLbls>
        <c:gapWidth val="150"/>
        <c:axId val="242684760"/>
        <c:axId val="24268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42.43</c:v>
                </c:pt>
                <c:pt idx="1">
                  <c:v>43.24</c:v>
                </c:pt>
                <c:pt idx="2">
                  <c:v>46.36</c:v>
                </c:pt>
                <c:pt idx="3">
                  <c:v>47.37</c:v>
                </c:pt>
                <c:pt idx="4">
                  <c:v>48.01</c:v>
                </c:pt>
              </c:numCache>
            </c:numRef>
          </c:val>
          <c:smooth val="0"/>
        </c:ser>
        <c:dLbls>
          <c:showLegendKey val="0"/>
          <c:showVal val="0"/>
          <c:showCatName val="0"/>
          <c:showSerName val="0"/>
          <c:showPercent val="0"/>
          <c:showBubbleSize val="0"/>
        </c:dLbls>
        <c:marker val="1"/>
        <c:smooth val="0"/>
        <c:axId val="242684760"/>
        <c:axId val="242685152"/>
      </c:lineChart>
      <c:dateAx>
        <c:axId val="242684760"/>
        <c:scaling>
          <c:orientation val="minMax"/>
        </c:scaling>
        <c:delete val="1"/>
        <c:axPos val="b"/>
        <c:numFmt formatCode="ge" sourceLinked="1"/>
        <c:majorTickMark val="none"/>
        <c:minorTickMark val="none"/>
        <c:tickLblPos val="none"/>
        <c:crossAx val="242685152"/>
        <c:crosses val="autoZero"/>
        <c:auto val="1"/>
        <c:lblOffset val="100"/>
        <c:baseTimeUnit val="years"/>
      </c:dateAx>
      <c:valAx>
        <c:axId val="24268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847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3.85</c:v>
                </c:pt>
                <c:pt idx="1">
                  <c:v>4.41</c:v>
                </c:pt>
                <c:pt idx="2">
                  <c:v>6.69</c:v>
                </c:pt>
                <c:pt idx="3">
                  <c:v>9.75</c:v>
                </c:pt>
                <c:pt idx="4">
                  <c:v>17.53</c:v>
                </c:pt>
              </c:numCache>
            </c:numRef>
          </c:val>
        </c:ser>
        <c:dLbls>
          <c:showLegendKey val="0"/>
          <c:showVal val="0"/>
          <c:showCatName val="0"/>
          <c:showSerName val="0"/>
          <c:showPercent val="0"/>
          <c:showBubbleSize val="0"/>
        </c:dLbls>
        <c:gapWidth val="150"/>
        <c:axId val="242686328"/>
        <c:axId val="24268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11.07</c:v>
                </c:pt>
                <c:pt idx="1">
                  <c:v>12.21</c:v>
                </c:pt>
                <c:pt idx="2">
                  <c:v>13.57</c:v>
                </c:pt>
                <c:pt idx="3">
                  <c:v>14.27</c:v>
                </c:pt>
                <c:pt idx="4">
                  <c:v>16.170000000000002</c:v>
                </c:pt>
              </c:numCache>
            </c:numRef>
          </c:val>
          <c:smooth val="0"/>
        </c:ser>
        <c:dLbls>
          <c:showLegendKey val="0"/>
          <c:showVal val="0"/>
          <c:showCatName val="0"/>
          <c:showSerName val="0"/>
          <c:showPercent val="0"/>
          <c:showBubbleSize val="0"/>
        </c:dLbls>
        <c:marker val="1"/>
        <c:smooth val="0"/>
        <c:axId val="242686328"/>
        <c:axId val="242686720"/>
      </c:lineChart>
      <c:dateAx>
        <c:axId val="242686328"/>
        <c:scaling>
          <c:orientation val="minMax"/>
        </c:scaling>
        <c:delete val="1"/>
        <c:axPos val="b"/>
        <c:numFmt formatCode="ge" sourceLinked="1"/>
        <c:majorTickMark val="none"/>
        <c:minorTickMark val="none"/>
        <c:tickLblPos val="none"/>
        <c:crossAx val="242686720"/>
        <c:crosses val="autoZero"/>
        <c:auto val="1"/>
        <c:lblOffset val="100"/>
        <c:baseTimeUnit val="years"/>
      </c:dateAx>
      <c:valAx>
        <c:axId val="24268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686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formatCode="#,##0.00;&quot;△&quot;#,##0.00;&quot;-&quot;">
                  <c:v>12.91</c:v>
                </c:pt>
                <c:pt idx="1">
                  <c:v>0</c:v>
                </c:pt>
                <c:pt idx="2">
                  <c:v>0</c:v>
                </c:pt>
                <c:pt idx="3">
                  <c:v>0</c:v>
                </c:pt>
                <c:pt idx="4">
                  <c:v>0</c:v>
                </c:pt>
              </c:numCache>
            </c:numRef>
          </c:val>
        </c:ser>
        <c:dLbls>
          <c:showLegendKey val="0"/>
          <c:showVal val="0"/>
          <c:showCatName val="0"/>
          <c:showSerName val="0"/>
          <c:showPercent val="0"/>
          <c:showBubbleSize val="0"/>
        </c:dLbls>
        <c:gapWidth val="150"/>
        <c:axId val="242751880"/>
        <c:axId val="242752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3.08</c:v>
                </c:pt>
                <c:pt idx="1">
                  <c:v>3.47</c:v>
                </c:pt>
                <c:pt idx="2">
                  <c:v>0.13</c:v>
                </c:pt>
                <c:pt idx="3" formatCode="#,##0.00;&quot;△&quot;#,##0.00">
                  <c:v>0</c:v>
                </c:pt>
                <c:pt idx="4" formatCode="#,##0.00;&quot;△&quot;#,##0.00">
                  <c:v>0</c:v>
                </c:pt>
              </c:numCache>
            </c:numRef>
          </c:val>
          <c:smooth val="0"/>
        </c:ser>
        <c:dLbls>
          <c:showLegendKey val="0"/>
          <c:showVal val="0"/>
          <c:showCatName val="0"/>
          <c:showSerName val="0"/>
          <c:showPercent val="0"/>
          <c:showBubbleSize val="0"/>
        </c:dLbls>
        <c:marker val="1"/>
        <c:smooth val="0"/>
        <c:axId val="242751880"/>
        <c:axId val="242752272"/>
      </c:lineChart>
      <c:dateAx>
        <c:axId val="242751880"/>
        <c:scaling>
          <c:orientation val="minMax"/>
        </c:scaling>
        <c:delete val="1"/>
        <c:axPos val="b"/>
        <c:numFmt formatCode="ge" sourceLinked="1"/>
        <c:majorTickMark val="none"/>
        <c:minorTickMark val="none"/>
        <c:tickLblPos val="none"/>
        <c:crossAx val="242752272"/>
        <c:crosses val="autoZero"/>
        <c:auto val="1"/>
        <c:lblOffset val="100"/>
        <c:baseTimeUnit val="years"/>
      </c:dateAx>
      <c:valAx>
        <c:axId val="2427522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751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480.59</c:v>
                </c:pt>
                <c:pt idx="1">
                  <c:v>461.55</c:v>
                </c:pt>
                <c:pt idx="2">
                  <c:v>240.32</c:v>
                </c:pt>
                <c:pt idx="3">
                  <c:v>151.72</c:v>
                </c:pt>
                <c:pt idx="4">
                  <c:v>220.92</c:v>
                </c:pt>
              </c:numCache>
            </c:numRef>
          </c:val>
        </c:ser>
        <c:dLbls>
          <c:showLegendKey val="0"/>
          <c:showVal val="0"/>
          <c:showCatName val="0"/>
          <c:showSerName val="0"/>
          <c:showPercent val="0"/>
          <c:showBubbleSize val="0"/>
        </c:dLbls>
        <c:gapWidth val="150"/>
        <c:axId val="242753448"/>
        <c:axId val="24275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590.46</c:v>
                </c:pt>
                <c:pt idx="1">
                  <c:v>628.34</c:v>
                </c:pt>
                <c:pt idx="2">
                  <c:v>289.8</c:v>
                </c:pt>
                <c:pt idx="3">
                  <c:v>299.44</c:v>
                </c:pt>
                <c:pt idx="4">
                  <c:v>311.99</c:v>
                </c:pt>
              </c:numCache>
            </c:numRef>
          </c:val>
          <c:smooth val="0"/>
        </c:ser>
        <c:dLbls>
          <c:showLegendKey val="0"/>
          <c:showVal val="0"/>
          <c:showCatName val="0"/>
          <c:showSerName val="0"/>
          <c:showPercent val="0"/>
          <c:showBubbleSize val="0"/>
        </c:dLbls>
        <c:marker val="1"/>
        <c:smooth val="0"/>
        <c:axId val="242753448"/>
        <c:axId val="242753840"/>
      </c:lineChart>
      <c:dateAx>
        <c:axId val="242753448"/>
        <c:scaling>
          <c:orientation val="minMax"/>
        </c:scaling>
        <c:delete val="1"/>
        <c:axPos val="b"/>
        <c:numFmt formatCode="ge" sourceLinked="1"/>
        <c:majorTickMark val="none"/>
        <c:minorTickMark val="none"/>
        <c:tickLblPos val="none"/>
        <c:crossAx val="242753840"/>
        <c:crosses val="autoZero"/>
        <c:auto val="1"/>
        <c:lblOffset val="100"/>
        <c:baseTimeUnit val="years"/>
      </c:dateAx>
      <c:valAx>
        <c:axId val="2427538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753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413.05</c:v>
                </c:pt>
                <c:pt idx="1">
                  <c:v>404.48</c:v>
                </c:pt>
                <c:pt idx="2">
                  <c:v>412.85</c:v>
                </c:pt>
                <c:pt idx="3">
                  <c:v>393.5</c:v>
                </c:pt>
                <c:pt idx="4">
                  <c:v>383.22</c:v>
                </c:pt>
              </c:numCache>
            </c:numRef>
          </c:val>
        </c:ser>
        <c:dLbls>
          <c:showLegendKey val="0"/>
          <c:showVal val="0"/>
          <c:showCatName val="0"/>
          <c:showSerName val="0"/>
          <c:showPercent val="0"/>
          <c:showBubbleSize val="0"/>
        </c:dLbls>
        <c:gapWidth val="150"/>
        <c:axId val="242888896"/>
        <c:axId val="242889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299.16000000000003</c:v>
                </c:pt>
                <c:pt idx="1">
                  <c:v>297.13</c:v>
                </c:pt>
                <c:pt idx="2">
                  <c:v>301.99</c:v>
                </c:pt>
                <c:pt idx="3">
                  <c:v>298.08999999999997</c:v>
                </c:pt>
                <c:pt idx="4">
                  <c:v>291.77999999999997</c:v>
                </c:pt>
              </c:numCache>
            </c:numRef>
          </c:val>
          <c:smooth val="0"/>
        </c:ser>
        <c:dLbls>
          <c:showLegendKey val="0"/>
          <c:showVal val="0"/>
          <c:showCatName val="0"/>
          <c:showSerName val="0"/>
          <c:showPercent val="0"/>
          <c:showBubbleSize val="0"/>
        </c:dLbls>
        <c:marker val="1"/>
        <c:smooth val="0"/>
        <c:axId val="242888896"/>
        <c:axId val="242889288"/>
      </c:lineChart>
      <c:dateAx>
        <c:axId val="242888896"/>
        <c:scaling>
          <c:orientation val="minMax"/>
        </c:scaling>
        <c:delete val="1"/>
        <c:axPos val="b"/>
        <c:numFmt formatCode="ge" sourceLinked="1"/>
        <c:majorTickMark val="none"/>
        <c:minorTickMark val="none"/>
        <c:tickLblPos val="none"/>
        <c:crossAx val="242889288"/>
        <c:crosses val="autoZero"/>
        <c:auto val="1"/>
        <c:lblOffset val="100"/>
        <c:baseTimeUnit val="years"/>
      </c:dateAx>
      <c:valAx>
        <c:axId val="2428892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288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96.08</c:v>
                </c:pt>
                <c:pt idx="1">
                  <c:v>96.16</c:v>
                </c:pt>
                <c:pt idx="2">
                  <c:v>95.55</c:v>
                </c:pt>
                <c:pt idx="3">
                  <c:v>97.98</c:v>
                </c:pt>
                <c:pt idx="4">
                  <c:v>100.55</c:v>
                </c:pt>
              </c:numCache>
            </c:numRef>
          </c:val>
        </c:ser>
        <c:dLbls>
          <c:showLegendKey val="0"/>
          <c:showVal val="0"/>
          <c:showCatName val="0"/>
          <c:showSerName val="0"/>
          <c:showPercent val="0"/>
          <c:showBubbleSize val="0"/>
        </c:dLbls>
        <c:gapWidth val="150"/>
        <c:axId val="242890464"/>
        <c:axId val="242890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99.91</c:v>
                </c:pt>
                <c:pt idx="1">
                  <c:v>99.89</c:v>
                </c:pt>
                <c:pt idx="2">
                  <c:v>107.05</c:v>
                </c:pt>
                <c:pt idx="3">
                  <c:v>106.4</c:v>
                </c:pt>
                <c:pt idx="4">
                  <c:v>107.61</c:v>
                </c:pt>
              </c:numCache>
            </c:numRef>
          </c:val>
          <c:smooth val="0"/>
        </c:ser>
        <c:dLbls>
          <c:showLegendKey val="0"/>
          <c:showVal val="0"/>
          <c:showCatName val="0"/>
          <c:showSerName val="0"/>
          <c:showPercent val="0"/>
          <c:showBubbleSize val="0"/>
        </c:dLbls>
        <c:marker val="1"/>
        <c:smooth val="0"/>
        <c:axId val="242890464"/>
        <c:axId val="242890856"/>
      </c:lineChart>
      <c:dateAx>
        <c:axId val="242890464"/>
        <c:scaling>
          <c:orientation val="minMax"/>
        </c:scaling>
        <c:delete val="1"/>
        <c:axPos val="b"/>
        <c:numFmt formatCode="ge" sourceLinked="1"/>
        <c:majorTickMark val="none"/>
        <c:minorTickMark val="none"/>
        <c:tickLblPos val="none"/>
        <c:crossAx val="242890856"/>
        <c:crosses val="autoZero"/>
        <c:auto val="1"/>
        <c:lblOffset val="100"/>
        <c:baseTimeUnit val="years"/>
      </c:dateAx>
      <c:valAx>
        <c:axId val="242890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289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135.94999999999999</c:v>
                </c:pt>
                <c:pt idx="1">
                  <c:v>136.11000000000001</c:v>
                </c:pt>
                <c:pt idx="2">
                  <c:v>137.32</c:v>
                </c:pt>
                <c:pt idx="3">
                  <c:v>133.97</c:v>
                </c:pt>
                <c:pt idx="4">
                  <c:v>130.75</c:v>
                </c:pt>
              </c:numCache>
            </c:numRef>
          </c:val>
        </c:ser>
        <c:dLbls>
          <c:showLegendKey val="0"/>
          <c:showVal val="0"/>
          <c:showCatName val="0"/>
          <c:showSerName val="0"/>
          <c:showPercent val="0"/>
          <c:showBubbleSize val="0"/>
        </c:dLbls>
        <c:gapWidth val="150"/>
        <c:axId val="243011040"/>
        <c:axId val="243011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164.25</c:v>
                </c:pt>
                <c:pt idx="1">
                  <c:v>165.34</c:v>
                </c:pt>
                <c:pt idx="2">
                  <c:v>155.09</c:v>
                </c:pt>
                <c:pt idx="3">
                  <c:v>156.29</c:v>
                </c:pt>
                <c:pt idx="4">
                  <c:v>155.69</c:v>
                </c:pt>
              </c:numCache>
            </c:numRef>
          </c:val>
          <c:smooth val="0"/>
        </c:ser>
        <c:dLbls>
          <c:showLegendKey val="0"/>
          <c:showVal val="0"/>
          <c:showCatName val="0"/>
          <c:showSerName val="0"/>
          <c:showPercent val="0"/>
          <c:showBubbleSize val="0"/>
        </c:dLbls>
        <c:marker val="1"/>
        <c:smooth val="0"/>
        <c:axId val="243011040"/>
        <c:axId val="243011432"/>
      </c:lineChart>
      <c:dateAx>
        <c:axId val="243011040"/>
        <c:scaling>
          <c:orientation val="minMax"/>
        </c:scaling>
        <c:delete val="1"/>
        <c:axPos val="b"/>
        <c:numFmt formatCode="ge" sourceLinked="1"/>
        <c:majorTickMark val="none"/>
        <c:minorTickMark val="none"/>
        <c:tickLblPos val="none"/>
        <c:crossAx val="243011432"/>
        <c:crosses val="autoZero"/>
        <c:auto val="1"/>
        <c:lblOffset val="100"/>
        <c:baseTimeUnit val="years"/>
      </c:dateAx>
      <c:valAx>
        <c:axId val="2430114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301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群馬県　伊勢崎市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A2</v>
      </c>
      <c r="X8" s="83"/>
      <c r="Y8" s="83"/>
      <c r="Z8" s="83"/>
      <c r="AA8" s="83"/>
      <c r="AB8" s="83"/>
      <c r="AC8" s="83"/>
      <c r="AD8" s="84" t="s">
        <v>117</v>
      </c>
      <c r="AE8" s="84"/>
      <c r="AF8" s="84"/>
      <c r="AG8" s="84"/>
      <c r="AH8" s="84"/>
      <c r="AI8" s="84"/>
      <c r="AJ8" s="84"/>
      <c r="AK8" s="5"/>
      <c r="AL8" s="71">
        <f>データ!$R$6</f>
        <v>212046</v>
      </c>
      <c r="AM8" s="71"/>
      <c r="AN8" s="71"/>
      <c r="AO8" s="71"/>
      <c r="AP8" s="71"/>
      <c r="AQ8" s="71"/>
      <c r="AR8" s="71"/>
      <c r="AS8" s="71"/>
      <c r="AT8" s="67">
        <f>データ!$S$6</f>
        <v>139.44</v>
      </c>
      <c r="AU8" s="68"/>
      <c r="AV8" s="68"/>
      <c r="AW8" s="68"/>
      <c r="AX8" s="68"/>
      <c r="AY8" s="68"/>
      <c r="AZ8" s="68"/>
      <c r="BA8" s="68"/>
      <c r="BB8" s="70">
        <f>データ!$T$6</f>
        <v>1520.7</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55.72</v>
      </c>
      <c r="J10" s="68"/>
      <c r="K10" s="68"/>
      <c r="L10" s="68"/>
      <c r="M10" s="68"/>
      <c r="N10" s="68"/>
      <c r="O10" s="69"/>
      <c r="P10" s="70">
        <f>データ!$P$6</f>
        <v>99.79</v>
      </c>
      <c r="Q10" s="70"/>
      <c r="R10" s="70"/>
      <c r="S10" s="70"/>
      <c r="T10" s="70"/>
      <c r="U10" s="70"/>
      <c r="V10" s="70"/>
      <c r="W10" s="71">
        <f>データ!$Q$6</f>
        <v>2430</v>
      </c>
      <c r="X10" s="71"/>
      <c r="Y10" s="71"/>
      <c r="Z10" s="71"/>
      <c r="AA10" s="71"/>
      <c r="AB10" s="71"/>
      <c r="AC10" s="71"/>
      <c r="AD10" s="2"/>
      <c r="AE10" s="2"/>
      <c r="AF10" s="2"/>
      <c r="AG10" s="2"/>
      <c r="AH10" s="5"/>
      <c r="AI10" s="5"/>
      <c r="AJ10" s="5"/>
      <c r="AK10" s="5"/>
      <c r="AL10" s="71">
        <f>データ!$U$6</f>
        <v>211008</v>
      </c>
      <c r="AM10" s="71"/>
      <c r="AN10" s="71"/>
      <c r="AO10" s="71"/>
      <c r="AP10" s="71"/>
      <c r="AQ10" s="71"/>
      <c r="AR10" s="71"/>
      <c r="AS10" s="71"/>
      <c r="AT10" s="67">
        <f>データ!$V$6</f>
        <v>136.66999999999999</v>
      </c>
      <c r="AU10" s="68"/>
      <c r="AV10" s="68"/>
      <c r="AW10" s="68"/>
      <c r="AX10" s="68"/>
      <c r="AY10" s="68"/>
      <c r="AZ10" s="68"/>
      <c r="BA10" s="68"/>
      <c r="BB10" s="70">
        <f>データ!$W$6</f>
        <v>1543.92</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118</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119</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116</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102041</v>
      </c>
      <c r="D6" s="34">
        <f t="shared" si="3"/>
        <v>46</v>
      </c>
      <c r="E6" s="34">
        <f t="shared" si="3"/>
        <v>1</v>
      </c>
      <c r="F6" s="34">
        <f t="shared" si="3"/>
        <v>0</v>
      </c>
      <c r="G6" s="34">
        <f t="shared" si="3"/>
        <v>1</v>
      </c>
      <c r="H6" s="34" t="str">
        <f t="shared" si="3"/>
        <v>群馬県　伊勢崎市</v>
      </c>
      <c r="I6" s="34" t="str">
        <f t="shared" si="3"/>
        <v>法適用</v>
      </c>
      <c r="J6" s="34" t="str">
        <f t="shared" si="3"/>
        <v>水道事業</v>
      </c>
      <c r="K6" s="34" t="str">
        <f t="shared" si="3"/>
        <v>末端給水事業</v>
      </c>
      <c r="L6" s="34" t="str">
        <f t="shared" si="3"/>
        <v>A2</v>
      </c>
      <c r="M6" s="34">
        <f t="shared" si="3"/>
        <v>0</v>
      </c>
      <c r="N6" s="35" t="str">
        <f t="shared" si="3"/>
        <v>-</v>
      </c>
      <c r="O6" s="35">
        <f t="shared" si="3"/>
        <v>55.72</v>
      </c>
      <c r="P6" s="35">
        <f t="shared" si="3"/>
        <v>99.79</v>
      </c>
      <c r="Q6" s="35">
        <f t="shared" si="3"/>
        <v>2430</v>
      </c>
      <c r="R6" s="35">
        <f t="shared" si="3"/>
        <v>212046</v>
      </c>
      <c r="S6" s="35">
        <f t="shared" si="3"/>
        <v>139.44</v>
      </c>
      <c r="T6" s="35">
        <f t="shared" si="3"/>
        <v>1520.7</v>
      </c>
      <c r="U6" s="35">
        <f t="shared" si="3"/>
        <v>211008</v>
      </c>
      <c r="V6" s="35">
        <f t="shared" si="3"/>
        <v>136.66999999999999</v>
      </c>
      <c r="W6" s="35">
        <f t="shared" si="3"/>
        <v>1543.92</v>
      </c>
      <c r="X6" s="36">
        <f>IF(X7="",NA(),X7)</f>
        <v>103.36</v>
      </c>
      <c r="Y6" s="36">
        <f t="shared" ref="Y6:AG6" si="4">IF(Y7="",NA(),Y7)</f>
        <v>103.91</v>
      </c>
      <c r="Z6" s="36">
        <f t="shared" si="4"/>
        <v>103.63</v>
      </c>
      <c r="AA6" s="36">
        <f t="shared" si="4"/>
        <v>106.02</v>
      </c>
      <c r="AB6" s="36">
        <f t="shared" si="4"/>
        <v>109.74</v>
      </c>
      <c r="AC6" s="36">
        <f t="shared" si="4"/>
        <v>108.39</v>
      </c>
      <c r="AD6" s="36">
        <f t="shared" si="4"/>
        <v>108.9</v>
      </c>
      <c r="AE6" s="36">
        <f t="shared" si="4"/>
        <v>114.43</v>
      </c>
      <c r="AF6" s="36">
        <f t="shared" si="4"/>
        <v>114.08</v>
      </c>
      <c r="AG6" s="36">
        <f t="shared" si="4"/>
        <v>115.36</v>
      </c>
      <c r="AH6" s="35" t="str">
        <f>IF(AH7="","",IF(AH7="-","【-】","【"&amp;SUBSTITUTE(TEXT(AH7,"#,##0.00"),"-","△")&amp;"】"))</f>
        <v>【114.35】</v>
      </c>
      <c r="AI6" s="36">
        <f>IF(AI7="",NA(),AI7)</f>
        <v>12.91</v>
      </c>
      <c r="AJ6" s="35">
        <f t="shared" ref="AJ6:AR6" si="5">IF(AJ7="",NA(),AJ7)</f>
        <v>0</v>
      </c>
      <c r="AK6" s="35">
        <f t="shared" si="5"/>
        <v>0</v>
      </c>
      <c r="AL6" s="35">
        <f t="shared" si="5"/>
        <v>0</v>
      </c>
      <c r="AM6" s="35">
        <f t="shared" si="5"/>
        <v>0</v>
      </c>
      <c r="AN6" s="36">
        <f t="shared" si="5"/>
        <v>3.08</v>
      </c>
      <c r="AO6" s="36">
        <f t="shared" si="5"/>
        <v>3.47</v>
      </c>
      <c r="AP6" s="36">
        <f t="shared" si="5"/>
        <v>0.13</v>
      </c>
      <c r="AQ6" s="35">
        <f t="shared" si="5"/>
        <v>0</v>
      </c>
      <c r="AR6" s="35">
        <f t="shared" si="5"/>
        <v>0</v>
      </c>
      <c r="AS6" s="35" t="str">
        <f>IF(AS7="","",IF(AS7="-","【-】","【"&amp;SUBSTITUTE(TEXT(AS7,"#,##0.00"),"-","△")&amp;"】"))</f>
        <v>【0.79】</v>
      </c>
      <c r="AT6" s="36">
        <f>IF(AT7="",NA(),AT7)</f>
        <v>480.59</v>
      </c>
      <c r="AU6" s="36">
        <f t="shared" ref="AU6:BC6" si="6">IF(AU7="",NA(),AU7)</f>
        <v>461.55</v>
      </c>
      <c r="AV6" s="36">
        <f t="shared" si="6"/>
        <v>240.32</v>
      </c>
      <c r="AW6" s="36">
        <f t="shared" si="6"/>
        <v>151.72</v>
      </c>
      <c r="AX6" s="36">
        <f t="shared" si="6"/>
        <v>220.92</v>
      </c>
      <c r="AY6" s="36">
        <f t="shared" si="6"/>
        <v>590.46</v>
      </c>
      <c r="AZ6" s="36">
        <f t="shared" si="6"/>
        <v>628.34</v>
      </c>
      <c r="BA6" s="36">
        <f t="shared" si="6"/>
        <v>289.8</v>
      </c>
      <c r="BB6" s="36">
        <f t="shared" si="6"/>
        <v>299.44</v>
      </c>
      <c r="BC6" s="36">
        <f t="shared" si="6"/>
        <v>311.99</v>
      </c>
      <c r="BD6" s="35" t="str">
        <f>IF(BD7="","",IF(BD7="-","【-】","【"&amp;SUBSTITUTE(TEXT(BD7,"#,##0.00"),"-","△")&amp;"】"))</f>
        <v>【262.87】</v>
      </c>
      <c r="BE6" s="36">
        <f>IF(BE7="",NA(),BE7)</f>
        <v>413.05</v>
      </c>
      <c r="BF6" s="36">
        <f t="shared" ref="BF6:BN6" si="7">IF(BF7="",NA(),BF7)</f>
        <v>404.48</v>
      </c>
      <c r="BG6" s="36">
        <f t="shared" si="7"/>
        <v>412.85</v>
      </c>
      <c r="BH6" s="36">
        <f t="shared" si="7"/>
        <v>393.5</v>
      </c>
      <c r="BI6" s="36">
        <f t="shared" si="7"/>
        <v>383.22</v>
      </c>
      <c r="BJ6" s="36">
        <f t="shared" si="7"/>
        <v>299.16000000000003</v>
      </c>
      <c r="BK6" s="36">
        <f t="shared" si="7"/>
        <v>297.13</v>
      </c>
      <c r="BL6" s="36">
        <f t="shared" si="7"/>
        <v>301.99</v>
      </c>
      <c r="BM6" s="36">
        <f t="shared" si="7"/>
        <v>298.08999999999997</v>
      </c>
      <c r="BN6" s="36">
        <f t="shared" si="7"/>
        <v>291.77999999999997</v>
      </c>
      <c r="BO6" s="35" t="str">
        <f>IF(BO7="","",IF(BO7="-","【-】","【"&amp;SUBSTITUTE(TEXT(BO7,"#,##0.00"),"-","△")&amp;"】"))</f>
        <v>【270.87】</v>
      </c>
      <c r="BP6" s="36">
        <f>IF(BP7="",NA(),BP7)</f>
        <v>96.08</v>
      </c>
      <c r="BQ6" s="36">
        <f t="shared" ref="BQ6:BY6" si="8">IF(BQ7="",NA(),BQ7)</f>
        <v>96.16</v>
      </c>
      <c r="BR6" s="36">
        <f t="shared" si="8"/>
        <v>95.55</v>
      </c>
      <c r="BS6" s="36">
        <f t="shared" si="8"/>
        <v>97.98</v>
      </c>
      <c r="BT6" s="36">
        <f t="shared" si="8"/>
        <v>100.55</v>
      </c>
      <c r="BU6" s="36">
        <f t="shared" si="8"/>
        <v>99.91</v>
      </c>
      <c r="BV6" s="36">
        <f t="shared" si="8"/>
        <v>99.89</v>
      </c>
      <c r="BW6" s="36">
        <f t="shared" si="8"/>
        <v>107.05</v>
      </c>
      <c r="BX6" s="36">
        <f t="shared" si="8"/>
        <v>106.4</v>
      </c>
      <c r="BY6" s="36">
        <f t="shared" si="8"/>
        <v>107.61</v>
      </c>
      <c r="BZ6" s="35" t="str">
        <f>IF(BZ7="","",IF(BZ7="-","【-】","【"&amp;SUBSTITUTE(TEXT(BZ7,"#,##0.00"),"-","△")&amp;"】"))</f>
        <v>【105.59】</v>
      </c>
      <c r="CA6" s="36">
        <f>IF(CA7="",NA(),CA7)</f>
        <v>135.94999999999999</v>
      </c>
      <c r="CB6" s="36">
        <f t="shared" ref="CB6:CJ6" si="9">IF(CB7="",NA(),CB7)</f>
        <v>136.11000000000001</v>
      </c>
      <c r="CC6" s="36">
        <f t="shared" si="9"/>
        <v>137.32</v>
      </c>
      <c r="CD6" s="36">
        <f t="shared" si="9"/>
        <v>133.97</v>
      </c>
      <c r="CE6" s="36">
        <f t="shared" si="9"/>
        <v>130.75</v>
      </c>
      <c r="CF6" s="36">
        <f t="shared" si="9"/>
        <v>164.25</v>
      </c>
      <c r="CG6" s="36">
        <f t="shared" si="9"/>
        <v>165.34</v>
      </c>
      <c r="CH6" s="36">
        <f t="shared" si="9"/>
        <v>155.09</v>
      </c>
      <c r="CI6" s="36">
        <f t="shared" si="9"/>
        <v>156.29</v>
      </c>
      <c r="CJ6" s="36">
        <f t="shared" si="9"/>
        <v>155.69</v>
      </c>
      <c r="CK6" s="35" t="str">
        <f>IF(CK7="","",IF(CK7="-","【-】","【"&amp;SUBSTITUTE(TEXT(CK7,"#,##0.00"),"-","△")&amp;"】"))</f>
        <v>【163.27】</v>
      </c>
      <c r="CL6" s="36">
        <f>IF(CL7="",NA(),CL7)</f>
        <v>80.16</v>
      </c>
      <c r="CM6" s="36">
        <f t="shared" ref="CM6:CU6" si="10">IF(CM7="",NA(),CM7)</f>
        <v>74.5</v>
      </c>
      <c r="CN6" s="36">
        <f t="shared" si="10"/>
        <v>73.319999999999993</v>
      </c>
      <c r="CO6" s="36">
        <f t="shared" si="10"/>
        <v>72.63</v>
      </c>
      <c r="CP6" s="36">
        <f t="shared" si="10"/>
        <v>71.44</v>
      </c>
      <c r="CQ6" s="36">
        <f t="shared" si="10"/>
        <v>62.71</v>
      </c>
      <c r="CR6" s="36">
        <f t="shared" si="10"/>
        <v>62.15</v>
      </c>
      <c r="CS6" s="36">
        <f t="shared" si="10"/>
        <v>61.61</v>
      </c>
      <c r="CT6" s="36">
        <f t="shared" si="10"/>
        <v>62.34</v>
      </c>
      <c r="CU6" s="36">
        <f t="shared" si="10"/>
        <v>62.46</v>
      </c>
      <c r="CV6" s="35" t="str">
        <f>IF(CV7="","",IF(CV7="-","【-】","【"&amp;SUBSTITUTE(TEXT(CV7,"#,##0.00"),"-","△")&amp;"】"))</f>
        <v>【59.94】</v>
      </c>
      <c r="CW6" s="36">
        <f>IF(CW7="",NA(),CW7)</f>
        <v>88.39</v>
      </c>
      <c r="CX6" s="36">
        <f t="shared" ref="CX6:DF6" si="11">IF(CX7="",NA(),CX7)</f>
        <v>88.7</v>
      </c>
      <c r="CY6" s="36">
        <f t="shared" si="11"/>
        <v>86.7</v>
      </c>
      <c r="CZ6" s="36">
        <f t="shared" si="11"/>
        <v>88.04</v>
      </c>
      <c r="DA6" s="36">
        <f t="shared" si="11"/>
        <v>89.93</v>
      </c>
      <c r="DB6" s="36">
        <f t="shared" si="11"/>
        <v>90.54</v>
      </c>
      <c r="DC6" s="36">
        <f t="shared" si="11"/>
        <v>90.64</v>
      </c>
      <c r="DD6" s="36">
        <f t="shared" si="11"/>
        <v>90.23</v>
      </c>
      <c r="DE6" s="36">
        <f t="shared" si="11"/>
        <v>90.15</v>
      </c>
      <c r="DF6" s="36">
        <f t="shared" si="11"/>
        <v>90.62</v>
      </c>
      <c r="DG6" s="35" t="str">
        <f>IF(DG7="","",IF(DG7="-","【-】","【"&amp;SUBSTITUTE(TEXT(DG7,"#,##0.00"),"-","△")&amp;"】"))</f>
        <v>【90.22】</v>
      </c>
      <c r="DH6" s="36">
        <f>IF(DH7="",NA(),DH7)</f>
        <v>41.97</v>
      </c>
      <c r="DI6" s="36">
        <f t="shared" ref="DI6:DQ6" si="12">IF(DI7="",NA(),DI7)</f>
        <v>43.15</v>
      </c>
      <c r="DJ6" s="36">
        <f t="shared" si="12"/>
        <v>45.16</v>
      </c>
      <c r="DK6" s="36">
        <f t="shared" si="12"/>
        <v>46</v>
      </c>
      <c r="DL6" s="36">
        <f t="shared" si="12"/>
        <v>46.97</v>
      </c>
      <c r="DM6" s="36">
        <f t="shared" si="12"/>
        <v>42.43</v>
      </c>
      <c r="DN6" s="36">
        <f t="shared" si="12"/>
        <v>43.24</v>
      </c>
      <c r="DO6" s="36">
        <f t="shared" si="12"/>
        <v>46.36</v>
      </c>
      <c r="DP6" s="36">
        <f t="shared" si="12"/>
        <v>47.37</v>
      </c>
      <c r="DQ6" s="36">
        <f t="shared" si="12"/>
        <v>48.01</v>
      </c>
      <c r="DR6" s="35" t="str">
        <f>IF(DR7="","",IF(DR7="-","【-】","【"&amp;SUBSTITUTE(TEXT(DR7,"#,##0.00"),"-","△")&amp;"】"))</f>
        <v>【47.91】</v>
      </c>
      <c r="DS6" s="36">
        <f>IF(DS7="",NA(),DS7)</f>
        <v>3.85</v>
      </c>
      <c r="DT6" s="36">
        <f t="shared" ref="DT6:EB6" si="13">IF(DT7="",NA(),DT7)</f>
        <v>4.41</v>
      </c>
      <c r="DU6" s="36">
        <f t="shared" si="13"/>
        <v>6.69</v>
      </c>
      <c r="DV6" s="36">
        <f t="shared" si="13"/>
        <v>9.75</v>
      </c>
      <c r="DW6" s="36">
        <f t="shared" si="13"/>
        <v>17.53</v>
      </c>
      <c r="DX6" s="36">
        <f t="shared" si="13"/>
        <v>11.07</v>
      </c>
      <c r="DY6" s="36">
        <f t="shared" si="13"/>
        <v>12.21</v>
      </c>
      <c r="DZ6" s="36">
        <f t="shared" si="13"/>
        <v>13.57</v>
      </c>
      <c r="EA6" s="36">
        <f t="shared" si="13"/>
        <v>14.27</v>
      </c>
      <c r="EB6" s="36">
        <f t="shared" si="13"/>
        <v>16.170000000000002</v>
      </c>
      <c r="EC6" s="35" t="str">
        <f>IF(EC7="","",IF(EC7="-","【-】","【"&amp;SUBSTITUTE(TEXT(EC7,"#,##0.00"),"-","△")&amp;"】"))</f>
        <v>【15.00】</v>
      </c>
      <c r="ED6" s="36">
        <f>IF(ED7="",NA(),ED7)</f>
        <v>0.67</v>
      </c>
      <c r="EE6" s="36">
        <f t="shared" ref="EE6:EM6" si="14">IF(EE7="",NA(),EE7)</f>
        <v>0.77</v>
      </c>
      <c r="EF6" s="36">
        <f t="shared" si="14"/>
        <v>0.53</v>
      </c>
      <c r="EG6" s="36">
        <f t="shared" si="14"/>
        <v>0.38</v>
      </c>
      <c r="EH6" s="36">
        <f t="shared" si="14"/>
        <v>0.39</v>
      </c>
      <c r="EI6" s="36">
        <f t="shared" si="14"/>
        <v>0.76</v>
      </c>
      <c r="EJ6" s="36">
        <f t="shared" si="14"/>
        <v>0.8</v>
      </c>
      <c r="EK6" s="36">
        <f t="shared" si="14"/>
        <v>0.72</v>
      </c>
      <c r="EL6" s="36">
        <f t="shared" si="14"/>
        <v>0.67</v>
      </c>
      <c r="EM6" s="36">
        <f t="shared" si="14"/>
        <v>0.67</v>
      </c>
      <c r="EN6" s="35" t="str">
        <f>IF(EN7="","",IF(EN7="-","【-】","【"&amp;SUBSTITUTE(TEXT(EN7,"#,##0.00"),"-","△")&amp;"】"))</f>
        <v>【0.76】</v>
      </c>
    </row>
    <row r="7" spans="1:144" s="37" customFormat="1">
      <c r="A7" s="29"/>
      <c r="B7" s="38">
        <v>2016</v>
      </c>
      <c r="C7" s="38">
        <v>102041</v>
      </c>
      <c r="D7" s="38">
        <v>46</v>
      </c>
      <c r="E7" s="38">
        <v>1</v>
      </c>
      <c r="F7" s="38">
        <v>0</v>
      </c>
      <c r="G7" s="38">
        <v>1</v>
      </c>
      <c r="H7" s="38" t="s">
        <v>105</v>
      </c>
      <c r="I7" s="38" t="s">
        <v>106</v>
      </c>
      <c r="J7" s="38" t="s">
        <v>107</v>
      </c>
      <c r="K7" s="38" t="s">
        <v>108</v>
      </c>
      <c r="L7" s="38" t="s">
        <v>109</v>
      </c>
      <c r="M7" s="38"/>
      <c r="N7" s="39" t="s">
        <v>110</v>
      </c>
      <c r="O7" s="39">
        <v>55.72</v>
      </c>
      <c r="P7" s="39">
        <v>99.79</v>
      </c>
      <c r="Q7" s="39">
        <v>2430</v>
      </c>
      <c r="R7" s="39">
        <v>212046</v>
      </c>
      <c r="S7" s="39">
        <v>139.44</v>
      </c>
      <c r="T7" s="39">
        <v>1520.7</v>
      </c>
      <c r="U7" s="39">
        <v>211008</v>
      </c>
      <c r="V7" s="39">
        <v>136.66999999999999</v>
      </c>
      <c r="W7" s="39">
        <v>1543.92</v>
      </c>
      <c r="X7" s="39">
        <v>103.36</v>
      </c>
      <c r="Y7" s="39">
        <v>103.91</v>
      </c>
      <c r="Z7" s="39">
        <v>103.63</v>
      </c>
      <c r="AA7" s="39">
        <v>106.02</v>
      </c>
      <c r="AB7" s="39">
        <v>109.74</v>
      </c>
      <c r="AC7" s="39">
        <v>108.39</v>
      </c>
      <c r="AD7" s="39">
        <v>108.9</v>
      </c>
      <c r="AE7" s="39">
        <v>114.43</v>
      </c>
      <c r="AF7" s="39">
        <v>114.08</v>
      </c>
      <c r="AG7" s="39">
        <v>115.36</v>
      </c>
      <c r="AH7" s="39">
        <v>114.35</v>
      </c>
      <c r="AI7" s="39">
        <v>12.91</v>
      </c>
      <c r="AJ7" s="39">
        <v>0</v>
      </c>
      <c r="AK7" s="39">
        <v>0</v>
      </c>
      <c r="AL7" s="39">
        <v>0</v>
      </c>
      <c r="AM7" s="39">
        <v>0</v>
      </c>
      <c r="AN7" s="39">
        <v>3.08</v>
      </c>
      <c r="AO7" s="39">
        <v>3.47</v>
      </c>
      <c r="AP7" s="39">
        <v>0.13</v>
      </c>
      <c r="AQ7" s="39">
        <v>0</v>
      </c>
      <c r="AR7" s="39">
        <v>0</v>
      </c>
      <c r="AS7" s="39">
        <v>0.79</v>
      </c>
      <c r="AT7" s="39">
        <v>480.59</v>
      </c>
      <c r="AU7" s="39">
        <v>461.55</v>
      </c>
      <c r="AV7" s="39">
        <v>240.32</v>
      </c>
      <c r="AW7" s="39">
        <v>151.72</v>
      </c>
      <c r="AX7" s="39">
        <v>220.92</v>
      </c>
      <c r="AY7" s="39">
        <v>590.46</v>
      </c>
      <c r="AZ7" s="39">
        <v>628.34</v>
      </c>
      <c r="BA7" s="39">
        <v>289.8</v>
      </c>
      <c r="BB7" s="39">
        <v>299.44</v>
      </c>
      <c r="BC7" s="39">
        <v>311.99</v>
      </c>
      <c r="BD7" s="39">
        <v>262.87</v>
      </c>
      <c r="BE7" s="39">
        <v>413.05</v>
      </c>
      <c r="BF7" s="39">
        <v>404.48</v>
      </c>
      <c r="BG7" s="39">
        <v>412.85</v>
      </c>
      <c r="BH7" s="39">
        <v>393.5</v>
      </c>
      <c r="BI7" s="39">
        <v>383.22</v>
      </c>
      <c r="BJ7" s="39">
        <v>299.16000000000003</v>
      </c>
      <c r="BK7" s="39">
        <v>297.13</v>
      </c>
      <c r="BL7" s="39">
        <v>301.99</v>
      </c>
      <c r="BM7" s="39">
        <v>298.08999999999997</v>
      </c>
      <c r="BN7" s="39">
        <v>291.77999999999997</v>
      </c>
      <c r="BO7" s="39">
        <v>270.87</v>
      </c>
      <c r="BP7" s="39">
        <v>96.08</v>
      </c>
      <c r="BQ7" s="39">
        <v>96.16</v>
      </c>
      <c r="BR7" s="39">
        <v>95.55</v>
      </c>
      <c r="BS7" s="39">
        <v>97.98</v>
      </c>
      <c r="BT7" s="39">
        <v>100.55</v>
      </c>
      <c r="BU7" s="39">
        <v>99.91</v>
      </c>
      <c r="BV7" s="39">
        <v>99.89</v>
      </c>
      <c r="BW7" s="39">
        <v>107.05</v>
      </c>
      <c r="BX7" s="39">
        <v>106.4</v>
      </c>
      <c r="BY7" s="39">
        <v>107.61</v>
      </c>
      <c r="BZ7" s="39">
        <v>105.59</v>
      </c>
      <c r="CA7" s="39">
        <v>135.94999999999999</v>
      </c>
      <c r="CB7" s="39">
        <v>136.11000000000001</v>
      </c>
      <c r="CC7" s="39">
        <v>137.32</v>
      </c>
      <c r="CD7" s="39">
        <v>133.97</v>
      </c>
      <c r="CE7" s="39">
        <v>130.75</v>
      </c>
      <c r="CF7" s="39">
        <v>164.25</v>
      </c>
      <c r="CG7" s="39">
        <v>165.34</v>
      </c>
      <c r="CH7" s="39">
        <v>155.09</v>
      </c>
      <c r="CI7" s="39">
        <v>156.29</v>
      </c>
      <c r="CJ7" s="39">
        <v>155.69</v>
      </c>
      <c r="CK7" s="39">
        <v>163.27000000000001</v>
      </c>
      <c r="CL7" s="39">
        <v>80.16</v>
      </c>
      <c r="CM7" s="39">
        <v>74.5</v>
      </c>
      <c r="CN7" s="39">
        <v>73.319999999999993</v>
      </c>
      <c r="CO7" s="39">
        <v>72.63</v>
      </c>
      <c r="CP7" s="39">
        <v>71.44</v>
      </c>
      <c r="CQ7" s="39">
        <v>62.71</v>
      </c>
      <c r="CR7" s="39">
        <v>62.15</v>
      </c>
      <c r="CS7" s="39">
        <v>61.61</v>
      </c>
      <c r="CT7" s="39">
        <v>62.34</v>
      </c>
      <c r="CU7" s="39">
        <v>62.46</v>
      </c>
      <c r="CV7" s="39">
        <v>59.94</v>
      </c>
      <c r="CW7" s="39">
        <v>88.39</v>
      </c>
      <c r="CX7" s="39">
        <v>88.7</v>
      </c>
      <c r="CY7" s="39">
        <v>86.7</v>
      </c>
      <c r="CZ7" s="39">
        <v>88.04</v>
      </c>
      <c r="DA7" s="39">
        <v>89.93</v>
      </c>
      <c r="DB7" s="39">
        <v>90.54</v>
      </c>
      <c r="DC7" s="39">
        <v>90.64</v>
      </c>
      <c r="DD7" s="39">
        <v>90.23</v>
      </c>
      <c r="DE7" s="39">
        <v>90.15</v>
      </c>
      <c r="DF7" s="39">
        <v>90.62</v>
      </c>
      <c r="DG7" s="39">
        <v>90.22</v>
      </c>
      <c r="DH7" s="39">
        <v>41.97</v>
      </c>
      <c r="DI7" s="39">
        <v>43.15</v>
      </c>
      <c r="DJ7" s="39">
        <v>45.16</v>
      </c>
      <c r="DK7" s="39">
        <v>46</v>
      </c>
      <c r="DL7" s="39">
        <v>46.97</v>
      </c>
      <c r="DM7" s="39">
        <v>42.43</v>
      </c>
      <c r="DN7" s="39">
        <v>43.24</v>
      </c>
      <c r="DO7" s="39">
        <v>46.36</v>
      </c>
      <c r="DP7" s="39">
        <v>47.37</v>
      </c>
      <c r="DQ7" s="39">
        <v>48.01</v>
      </c>
      <c r="DR7" s="39">
        <v>47.91</v>
      </c>
      <c r="DS7" s="39">
        <v>3.85</v>
      </c>
      <c r="DT7" s="39">
        <v>4.41</v>
      </c>
      <c r="DU7" s="39">
        <v>6.69</v>
      </c>
      <c r="DV7" s="39">
        <v>9.75</v>
      </c>
      <c r="DW7" s="39">
        <v>17.53</v>
      </c>
      <c r="DX7" s="39">
        <v>11.07</v>
      </c>
      <c r="DY7" s="39">
        <v>12.21</v>
      </c>
      <c r="DZ7" s="39">
        <v>13.57</v>
      </c>
      <c r="EA7" s="39">
        <v>14.27</v>
      </c>
      <c r="EB7" s="39">
        <v>16.170000000000002</v>
      </c>
      <c r="EC7" s="39">
        <v>15</v>
      </c>
      <c r="ED7" s="39">
        <v>0.67</v>
      </c>
      <c r="EE7" s="39">
        <v>0.77</v>
      </c>
      <c r="EF7" s="39">
        <v>0.53</v>
      </c>
      <c r="EG7" s="39">
        <v>0.38</v>
      </c>
      <c r="EH7" s="39">
        <v>0.39</v>
      </c>
      <c r="EI7" s="39">
        <v>0.76</v>
      </c>
      <c r="EJ7" s="39">
        <v>0.8</v>
      </c>
      <c r="EK7" s="39">
        <v>0.72</v>
      </c>
      <c r="EL7" s="39">
        <v>0.67</v>
      </c>
      <c r="EM7" s="39">
        <v>0.67</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2018-02-19T08:58:19Z</cp:lastPrinted>
  <dcterms:created xsi:type="dcterms:W3CDTF">2017-12-25T01:24:23Z</dcterms:created>
  <dcterms:modified xsi:type="dcterms:W3CDTF">2018-02-19T08:58:24Z</dcterms:modified>
  <cp:category/>
</cp:coreProperties>
</file>