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9(H28調査)\50_経営比較分析表\06_確認済ファイル\02 高崎市\"/>
    </mc:Choice>
  </mc:AlternateContent>
  <workbookProtection workbookPassword="B319" lockStructure="1"/>
  <bookViews>
    <workbookView xWindow="240" yWindow="75" windowWidth="14940" windowHeight="7860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BB8" i="4" s="1"/>
  <c r="S6" i="5"/>
  <c r="R6" i="5"/>
  <c r="AL8" i="4" s="1"/>
  <c r="Q6" i="5"/>
  <c r="W10" i="4" s="1"/>
  <c r="P6" i="5"/>
  <c r="P10" i="4" s="1"/>
  <c r="O6" i="5"/>
  <c r="N6" i="5"/>
  <c r="M6" i="5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J85" i="4"/>
  <c r="H85" i="4"/>
  <c r="G85" i="4"/>
  <c r="BB10" i="4"/>
  <c r="AL10" i="4"/>
  <c r="I10" i="4"/>
  <c r="B10" i="4"/>
  <c r="AT8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<sst xmlns="http://schemas.openxmlformats.org/spreadsheetml/2006/main" count="232" uniqueCount="120">
  <si>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</si>
  <si>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</si>
  <si>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</si>
  <si>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</si>
  <si>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</si>
  <si>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</si>
  <si>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</si>
  <si>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</si>
  <si>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</si>
  <si>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</si>
  <si>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</si>
  <si>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</si>
  <si>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</si>
  <si>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</si>
  <si>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</si>
  <si>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</si>
  <si>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</si>
  <si>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</si>
  <si>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</si>
  <si>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</si>
  <si>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</si>
  <si>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</si>
  <si>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</si>
  <si>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</si>
  <si>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</si>
  <si>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</si>
  <si>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</si>
  <si>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</si>
  <si>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</si>
  <si>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</si>
  <si>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</si>
  <si>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</si>
  <si>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</si>
  <si>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</si>
  <si>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</si>
  <si>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</si>
  <si>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</si>
  <si>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</si>
  <si>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</si>
  <si>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</si>
  <si>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</si>
  <si>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</si>
  <si>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</si>
  <si>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</si>
  <si>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</si>
  <si>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</si>
  <si>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</si>
  <si>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</si>
  <si>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</si>
  <si>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</si>
  <si>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</si>
  <si>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</si>
  <si>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</si>
  <si>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</si>
  <si>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</si>
  <si>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</si>
  <si>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</si>
  <si>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</si>
  <si>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</si>
  <si>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</si>
  <si>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</si>
  <si>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</si>
  <si>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</si>
  <si>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</si>
  <si>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</si>
  <si>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</si>
  <si>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</si>
  <si>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</si>
  <si>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</si>
  <si>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</si>
  <si>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</si>
  <si>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</si>
  <si>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</si>
  <si>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</si>
  <si>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</si>
  <si>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</si>
  <si>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</si>
  <si>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</si>
  <si>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</si>
  <si>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</si>
  <si>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</si>
  <si>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</si>
  <si>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</si>
  <si>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</si>
  <si>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</si>
  <si>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</si>
  <si>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</si>
  <si>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</si>
  <si>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</si>
  <si>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</si>
  <si>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</si>
  <si>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</si>
  <si>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</si>
  <si>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</si>
  <si>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</si>
  <si>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</si>
  <si>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</si>
  <si>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</si>
  <si>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</si>
  <si>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</si>
  <si>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</si>
  <si>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</si>
  <si>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</si>
  <si>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</si>
  <si>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</si>
  <si>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高崎市</t>
  </si>
  <si>
    <t>法適用</t>
  </si>
  <si>
    <t>水道事業</t>
  </si>
  <si>
    <t>末端給水事業</t>
  </si>
  <si>
    <t>A1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</si>
  <si>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</si>
  <si>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</si>
  <si>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</si>
  <si>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</si>
  <si>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</si>
  <si>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</si>
  <si>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自治体職員</t>
    <rPh sb="0" eb="3">
      <t>ジチタイ</t>
    </rPh>
    <rPh sb="3" eb="5">
      <t>ショクイン</t>
    </rPh>
    <phoneticPr fontId="4"/>
  </si>
  <si>
    <t xml:space="preserve">　「①経常収支比率」及び「③流動比率」は共に100％を超えており、望まれる水準を上回っていることから、現時点で経営の健全性は保たれている。
　「③流動比率」は、H27と比較して約30ポイント向上した。これは、企業債借入額の増等に伴う資金増加によるものである。
　「④企業債残高対給水収益比率」は、企業債残高の減少に伴い継続して減少しているが、類似団体平均と比較すると大幅に上回っている。計画的な投資と財政状況のバランスに考慮して、企業債残高の低減に努めていく必要がある。
　「⑤料金回収率」、「⑥給水原価」及び「⑦施設利用率」からは、概ね効率的な経営ができていると考えられるが、更なる収益性の向上のため、漏水対策等により「⑧有収率」の向上に引き続き取り組んでいく。
</t>
    <phoneticPr fontId="7"/>
  </si>
  <si>
    <t>　類似団体と比較して、「①有形固定資産減価償却率」は同程度、「②管路経年化率」は低い状態にある。しかし、各数値が年々上昇していることに加え、「③管路更新率」が低い状況にあることなどから、効率的に更新を実施し、災害に強い施設・管路の構築を着実に進めていく必要がある。</t>
    <rPh sb="52" eb="55">
      <t>カクスウチ</t>
    </rPh>
    <rPh sb="56" eb="58">
      <t>ネンネン</t>
    </rPh>
    <rPh sb="58" eb="60">
      <t>ジョウショウ</t>
    </rPh>
    <rPh sb="67" eb="68">
      <t>クワ</t>
    </rPh>
    <rPh sb="109" eb="111">
      <t>シセツ</t>
    </rPh>
    <rPh sb="112" eb="114">
      <t>カンロ</t>
    </rPh>
    <phoneticPr fontId="7"/>
  </si>
  <si>
    <t xml:space="preserve">　市町村合併による給水区域の広がりや企業債残高の増加など、経営指標の悪化に繋がる要素があったものの、「1.経営の健全性・効率性」、「2.老朽化の状況」ともに類似団体と比較して概ね同程度の数値を示している。これは、経営健全化計画に基づいた事業の効率化や人件費の抑制など、これまでの取組みが一定の成果を挙げたものと考えられる。
　給水需要が減少傾向にある中、将来にわたり健全経営を継続し、本市が掲げる「良質な水道水の安定供給」を達成するためには、中長期的な視野に立った「計画的な投資」と更なる「経営コストの削減」など、これまで以上に「合理性・効率性」が求められる。また、常に財政状況や財政見通しを点検し、必要に応じて適切な措置を講じることにより、施設・管路の更新にかかる財源を確保する必要がある。
</t>
    <rPh sb="72" eb="74">
      <t>ジョウキョウ</t>
    </rPh>
    <rPh sb="324" eb="326">
      <t>カンロ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</si>
</sst>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0.42</c:v>
                </c:pt>
                <c:pt idx="2">
                  <c:v>0.43</c:v>
                </c:pt>
                <c:pt idx="3">
                  <c:v>0.47</c:v>
                </c:pt>
                <c:pt idx="4">
                  <c:v>0.44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67200"/>
        <c:axId val="182467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0.74</c:v>
                </c:pt>
                <c:pt idx="1">
                  <c:v>0.76</c:v>
                </c:pt>
                <c:pt idx="2">
                  <c:v>0.69</c:v>
                </c:pt>
                <c:pt idx="3">
                  <c:v>0.74</c:v>
                </c:pt>
                <c:pt idx="4">
                  <c:v>0.73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67200"/>
        <c:axId val="182467592"/>
      </c:lineChart>
      <c:dateAx>
        <c:axId val="182467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467592"/>
        <c:crosses val="autoZero"/>
        <c:auto val="1"/>
        <c:lblOffset val="100"/>
        <c:baseTimeUnit val="years"/>
      </c:dateAx>
      <c:valAx>
        <c:axId val="182467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467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71.349999999999994</c:v>
                </c:pt>
                <c:pt idx="1">
                  <c:v>71.02</c:v>
                </c:pt>
                <c:pt idx="2">
                  <c:v>69.959999999999994</c:v>
                </c:pt>
                <c:pt idx="3">
                  <c:v>69.569999999999993</c:v>
                </c:pt>
                <c:pt idx="4">
                  <c:v>69.23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04304"/>
        <c:axId val="186303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64.09</c:v>
                </c:pt>
                <c:pt idx="1">
                  <c:v>63.91</c:v>
                </c:pt>
                <c:pt idx="2">
                  <c:v>63.25</c:v>
                </c:pt>
                <c:pt idx="3">
                  <c:v>63.03</c:v>
                </c:pt>
                <c:pt idx="4">
                  <c:v>63.18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04304"/>
        <c:axId val="186303912"/>
      </c:lineChart>
      <c:dateAx>
        <c:axId val="186304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03912"/>
        <c:crosses val="autoZero"/>
        <c:auto val="1"/>
        <c:lblOffset val="100"/>
        <c:baseTimeUnit val="years"/>
      </c:dateAx>
      <c:valAx>
        <c:axId val="186303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04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87.84</c:v>
                </c:pt>
                <c:pt idx="1">
                  <c:v>88.06</c:v>
                </c:pt>
                <c:pt idx="2">
                  <c:v>87.5</c:v>
                </c:pt>
                <c:pt idx="3">
                  <c:v>88.07</c:v>
                </c:pt>
                <c:pt idx="4">
                  <c:v>88.66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49656"/>
        <c:axId val="249250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91.19</c:v>
                </c:pt>
                <c:pt idx="1">
                  <c:v>91.45</c:v>
                </c:pt>
                <c:pt idx="2">
                  <c:v>91.07</c:v>
                </c:pt>
                <c:pt idx="3">
                  <c:v>91.21</c:v>
                </c:pt>
                <c:pt idx="4">
                  <c:v>91.6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249656"/>
        <c:axId val="249250048"/>
      </c:lineChart>
      <c:dateAx>
        <c:axId val="249249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250048"/>
        <c:crosses val="autoZero"/>
        <c:auto val="1"/>
        <c:lblOffset val="100"/>
        <c:baseTimeUnit val="years"/>
      </c:dateAx>
      <c:valAx>
        <c:axId val="249250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9249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103.32</c:v>
                </c:pt>
                <c:pt idx="1">
                  <c:v>105.02</c:v>
                </c:pt>
                <c:pt idx="2">
                  <c:v>112.61</c:v>
                </c:pt>
                <c:pt idx="3">
                  <c:v>111.52</c:v>
                </c:pt>
                <c:pt idx="4">
                  <c:v>114.44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68768"/>
        <c:axId val="185825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107.94</c:v>
                </c:pt>
                <c:pt idx="1">
                  <c:v>108.98</c:v>
                </c:pt>
                <c:pt idx="2">
                  <c:v>114.44</c:v>
                </c:pt>
                <c:pt idx="3">
                  <c:v>115.21</c:v>
                </c:pt>
                <c:pt idx="4">
                  <c:v>117.25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68768"/>
        <c:axId val="185825944"/>
      </c:lineChart>
      <c:dateAx>
        <c:axId val="182468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5825944"/>
        <c:crosses val="autoZero"/>
        <c:auto val="1"/>
        <c:lblOffset val="100"/>
        <c:baseTimeUnit val="years"/>
      </c:dateAx>
      <c:valAx>
        <c:axId val="185825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2468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44.14</c:v>
                </c:pt>
                <c:pt idx="1">
                  <c:v>45.61</c:v>
                </c:pt>
                <c:pt idx="2">
                  <c:v>47.13</c:v>
                </c:pt>
                <c:pt idx="3">
                  <c:v>48.52</c:v>
                </c:pt>
                <c:pt idx="4">
                  <c:v>49.8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27120"/>
        <c:axId val="185827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44.41</c:v>
                </c:pt>
                <c:pt idx="1">
                  <c:v>45.38</c:v>
                </c:pt>
                <c:pt idx="2">
                  <c:v>47.7</c:v>
                </c:pt>
                <c:pt idx="3">
                  <c:v>48.41</c:v>
                </c:pt>
                <c:pt idx="4">
                  <c:v>49.1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27120"/>
        <c:axId val="185827512"/>
      </c:lineChart>
      <c:dateAx>
        <c:axId val="185827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5827512"/>
        <c:crosses val="autoZero"/>
        <c:auto val="1"/>
        <c:lblOffset val="100"/>
        <c:baseTimeUnit val="years"/>
      </c:dateAx>
      <c:valAx>
        <c:axId val="185827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827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7.93</c:v>
                </c:pt>
                <c:pt idx="1">
                  <c:v>8.27</c:v>
                </c:pt>
                <c:pt idx="2">
                  <c:v>8.9499999999999993</c:v>
                </c:pt>
                <c:pt idx="3">
                  <c:v>9.7799999999999994</c:v>
                </c:pt>
                <c:pt idx="4">
                  <c:v>10.119999999999999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435000"/>
        <c:axId val="249435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12.28</c:v>
                </c:pt>
                <c:pt idx="1">
                  <c:v>13.33</c:v>
                </c:pt>
                <c:pt idx="2">
                  <c:v>14.54</c:v>
                </c:pt>
                <c:pt idx="3">
                  <c:v>16.16</c:v>
                </c:pt>
                <c:pt idx="4">
                  <c:v>17.420000000000002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435000"/>
        <c:axId val="249435392"/>
      </c:lineChart>
      <c:dateAx>
        <c:axId val="249435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435392"/>
        <c:crosses val="autoZero"/>
        <c:auto val="1"/>
        <c:lblOffset val="100"/>
        <c:baseTimeUnit val="years"/>
      </c:dateAx>
      <c:valAx>
        <c:axId val="249435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9435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34448"/>
        <c:axId val="186334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0.45</c:v>
                </c:pt>
                <c:pt idx="1">
                  <c:v>0.34</c:v>
                </c:pt>
                <c:pt idx="2" formatCode="#,##0.00;&quot;△&quot;#,##0.00">
                  <c:v>0</c:v>
                </c:pt>
                <c:pt idx="3">
                  <c:v>0.71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34448"/>
        <c:axId val="186334840"/>
      </c:lineChart>
      <c:dateAx>
        <c:axId val="186334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34840"/>
        <c:crosses val="autoZero"/>
        <c:auto val="1"/>
        <c:lblOffset val="100"/>
        <c:baseTimeUnit val="years"/>
      </c:dateAx>
      <c:valAx>
        <c:axId val="1863348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34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586.49</c:v>
                </c:pt>
                <c:pt idx="1">
                  <c:v>753.19</c:v>
                </c:pt>
                <c:pt idx="2">
                  <c:v>199.3</c:v>
                </c:pt>
                <c:pt idx="3">
                  <c:v>199.77</c:v>
                </c:pt>
                <c:pt idx="4">
                  <c:v>231.05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83608"/>
        <c:axId val="186384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475.07</c:v>
                </c:pt>
                <c:pt idx="1">
                  <c:v>473.46</c:v>
                </c:pt>
                <c:pt idx="2">
                  <c:v>240.81</c:v>
                </c:pt>
                <c:pt idx="3">
                  <c:v>241.71</c:v>
                </c:pt>
                <c:pt idx="4">
                  <c:v>249.08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83608"/>
        <c:axId val="186384000"/>
      </c:lineChart>
      <c:dateAx>
        <c:axId val="186383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84000"/>
        <c:crosses val="autoZero"/>
        <c:auto val="1"/>
        <c:lblOffset val="100"/>
        <c:baseTimeUnit val="years"/>
      </c:dateAx>
      <c:valAx>
        <c:axId val="186384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83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468.8</c:v>
                </c:pt>
                <c:pt idx="1">
                  <c:v>453.47</c:v>
                </c:pt>
                <c:pt idx="2">
                  <c:v>446</c:v>
                </c:pt>
                <c:pt idx="3">
                  <c:v>425.86</c:v>
                </c:pt>
                <c:pt idx="4">
                  <c:v>411.8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85176"/>
        <c:axId val="186445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296.5</c:v>
                </c:pt>
                <c:pt idx="1">
                  <c:v>285.77</c:v>
                </c:pt>
                <c:pt idx="2">
                  <c:v>283.10000000000002</c:v>
                </c:pt>
                <c:pt idx="3">
                  <c:v>274.14</c:v>
                </c:pt>
                <c:pt idx="4">
                  <c:v>266.66000000000003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85176"/>
        <c:axId val="186445768"/>
      </c:lineChart>
      <c:dateAx>
        <c:axId val="186385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445768"/>
        <c:crosses val="autoZero"/>
        <c:auto val="1"/>
        <c:lblOffset val="100"/>
        <c:baseTimeUnit val="years"/>
      </c:dateAx>
      <c:valAx>
        <c:axId val="1864457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85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96.3</c:v>
                </c:pt>
                <c:pt idx="1">
                  <c:v>97.72</c:v>
                </c:pt>
                <c:pt idx="2">
                  <c:v>105.58</c:v>
                </c:pt>
                <c:pt idx="3">
                  <c:v>103.79</c:v>
                </c:pt>
                <c:pt idx="4">
                  <c:v>107.32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46944"/>
        <c:axId val="186447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100.42</c:v>
                </c:pt>
                <c:pt idx="1">
                  <c:v>100.77</c:v>
                </c:pt>
                <c:pt idx="2">
                  <c:v>107.74</c:v>
                </c:pt>
                <c:pt idx="3">
                  <c:v>108.81</c:v>
                </c:pt>
                <c:pt idx="4">
                  <c:v>110.87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46944"/>
        <c:axId val="186447336"/>
      </c:lineChart>
      <c:dateAx>
        <c:axId val="186446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447336"/>
        <c:crosses val="autoZero"/>
        <c:auto val="1"/>
        <c:lblOffset val="100"/>
        <c:baseTimeUnit val="years"/>
      </c:dateAx>
      <c:valAx>
        <c:axId val="186447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446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136.5</c:v>
                </c:pt>
                <c:pt idx="1">
                  <c:v>134.52000000000001</c:v>
                </c:pt>
                <c:pt idx="2">
                  <c:v>124.46</c:v>
                </c:pt>
                <c:pt idx="3">
                  <c:v>126.69</c:v>
                </c:pt>
                <c:pt idx="4">
                  <c:v>122.65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36016"/>
        <c:axId val="1864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166.61</c:v>
                </c:pt>
                <c:pt idx="1">
                  <c:v>165.74</c:v>
                </c:pt>
                <c:pt idx="2">
                  <c:v>154.33000000000001</c:v>
                </c:pt>
                <c:pt idx="3">
                  <c:v>152.94999999999999</c:v>
                </c:pt>
                <c:pt idx="4">
                  <c:v>150.54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36016"/>
        <c:axId val="186476864"/>
      </c:lineChart>
      <c:dateAx>
        <c:axId val="186336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476864"/>
        <c:crosses val="autoZero"/>
        <c:auto val="1"/>
        <c:lblOffset val="100"/>
        <c:baseTimeUnit val="years"/>
      </c:dateAx>
      <c:valAx>
        <c:axId val="1864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36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5" t="str">
        <f>データ!H6</f>
        <v>群馬県　高崎市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A1</v>
      </c>
      <c r="X8" s="59"/>
      <c r="Y8" s="59"/>
      <c r="Z8" s="59"/>
      <c r="AA8" s="59"/>
      <c r="AB8" s="59"/>
      <c r="AC8" s="59"/>
      <c r="AD8" s="60" t="s">
        <v>116</v>
      </c>
      <c r="AE8" s="60"/>
      <c r="AF8" s="60"/>
      <c r="AG8" s="60"/>
      <c r="AH8" s="60"/>
      <c r="AI8" s="60"/>
      <c r="AJ8" s="60"/>
      <c r="AK8" s="5"/>
      <c r="AL8" s="61">
        <f>データ!$R$6</f>
        <v>375255</v>
      </c>
      <c r="AM8" s="61"/>
      <c r="AN8" s="61"/>
      <c r="AO8" s="61"/>
      <c r="AP8" s="61"/>
      <c r="AQ8" s="61"/>
      <c r="AR8" s="61"/>
      <c r="AS8" s="61"/>
      <c r="AT8" s="51">
        <f>データ!$S$6</f>
        <v>459.16</v>
      </c>
      <c r="AU8" s="52"/>
      <c r="AV8" s="52"/>
      <c r="AW8" s="52"/>
      <c r="AX8" s="52"/>
      <c r="AY8" s="52"/>
      <c r="AZ8" s="52"/>
      <c r="BA8" s="52"/>
      <c r="BB8" s="53">
        <f>データ!$T$6</f>
        <v>817.26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61.28</v>
      </c>
      <c r="J10" s="52"/>
      <c r="K10" s="52"/>
      <c r="L10" s="52"/>
      <c r="M10" s="52"/>
      <c r="N10" s="52"/>
      <c r="O10" s="64"/>
      <c r="P10" s="53">
        <f>データ!$P$6</f>
        <v>98.21</v>
      </c>
      <c r="Q10" s="53"/>
      <c r="R10" s="53"/>
      <c r="S10" s="53"/>
      <c r="T10" s="53"/>
      <c r="U10" s="53"/>
      <c r="V10" s="53"/>
      <c r="W10" s="61">
        <f>データ!$Q$6</f>
        <v>2288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367794</v>
      </c>
      <c r="AM10" s="61"/>
      <c r="AN10" s="61"/>
      <c r="AO10" s="61"/>
      <c r="AP10" s="61"/>
      <c r="AQ10" s="61"/>
      <c r="AR10" s="61"/>
      <c r="AS10" s="61"/>
      <c r="AT10" s="51">
        <f>データ!$V$6</f>
        <v>231.65</v>
      </c>
      <c r="AU10" s="52"/>
      <c r="AV10" s="52"/>
      <c r="AW10" s="52"/>
      <c r="AX10" s="52"/>
      <c r="AY10" s="52"/>
      <c r="AZ10" s="52"/>
      <c r="BA10" s="52"/>
      <c r="BB10" s="53">
        <f>データ!$W$6</f>
        <v>1587.71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117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81" t="s">
        <v>118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1" t="s">
        <v>119</v>
      </c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3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3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3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3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3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3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3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3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3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1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3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1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3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1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3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3"/>
    </row>
    <row r="79" spans="1:78" ht="13.5" customHeight="1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3"/>
    </row>
    <row r="80" spans="1:78" ht="13.5" customHeight="1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3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3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5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7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102024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群馬県　高崎市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A1</v>
      </c>
      <c r="M6" s="34">
        <f t="shared" si="3"/>
        <v>0</v>
      </c>
      <c r="N6" s="35" t="str">
        <f t="shared" si="3"/>
        <v>-</v>
      </c>
      <c r="O6" s="35">
        <f t="shared" si="3"/>
        <v>61.28</v>
      </c>
      <c r="P6" s="35">
        <f t="shared" si="3"/>
        <v>98.21</v>
      </c>
      <c r="Q6" s="35">
        <f t="shared" si="3"/>
        <v>2288</v>
      </c>
      <c r="R6" s="35">
        <f t="shared" si="3"/>
        <v>375255</v>
      </c>
      <c r="S6" s="35">
        <f t="shared" si="3"/>
        <v>459.16</v>
      </c>
      <c r="T6" s="35">
        <f t="shared" si="3"/>
        <v>817.26</v>
      </c>
      <c r="U6" s="35">
        <f t="shared" si="3"/>
        <v>367794</v>
      </c>
      <c r="V6" s="35">
        <f t="shared" si="3"/>
        <v>231.65</v>
      </c>
      <c r="W6" s="35">
        <f t="shared" si="3"/>
        <v>1587.71</v>
      </c>
      <c r="X6" s="36">
        <f>IF(X7="",NA(),X7)</f>
        <v>103.32</v>
      </c>
      <c r="Y6" s="36">
        <f t="shared" ref="Y6:AG6" si="4">IF(Y7="",NA(),Y7)</f>
        <v>105.02</v>
      </c>
      <c r="Z6" s="36">
        <f t="shared" si="4"/>
        <v>112.61</v>
      </c>
      <c r="AA6" s="36">
        <f t="shared" si="4"/>
        <v>111.52</v>
      </c>
      <c r="AB6" s="36">
        <f t="shared" si="4"/>
        <v>114.44</v>
      </c>
      <c r="AC6" s="36">
        <f t="shared" si="4"/>
        <v>107.94</v>
      </c>
      <c r="AD6" s="36">
        <f t="shared" si="4"/>
        <v>108.98</v>
      </c>
      <c r="AE6" s="36">
        <f t="shared" si="4"/>
        <v>114.44</v>
      </c>
      <c r="AF6" s="36">
        <f t="shared" si="4"/>
        <v>115.21</v>
      </c>
      <c r="AG6" s="36">
        <f t="shared" si="4"/>
        <v>117.25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0.45</v>
      </c>
      <c r="AO6" s="36">
        <f t="shared" si="5"/>
        <v>0.34</v>
      </c>
      <c r="AP6" s="35">
        <f t="shared" si="5"/>
        <v>0</v>
      </c>
      <c r="AQ6" s="36">
        <f t="shared" si="5"/>
        <v>0.71</v>
      </c>
      <c r="AR6" s="35">
        <f t="shared" si="5"/>
        <v>0</v>
      </c>
      <c r="AS6" s="35" t="str">
        <f>IF(AS7="","",IF(AS7="-","【-】","【"&amp;SUBSTITUTE(TEXT(AS7,"#,##0.00"),"-","△")&amp;"】"))</f>
        <v>【0.79】</v>
      </c>
      <c r="AT6" s="36">
        <f>IF(AT7="",NA(),AT7)</f>
        <v>586.49</v>
      </c>
      <c r="AU6" s="36">
        <f t="shared" ref="AU6:BC6" si="6">IF(AU7="",NA(),AU7)</f>
        <v>753.19</v>
      </c>
      <c r="AV6" s="36">
        <f t="shared" si="6"/>
        <v>199.3</v>
      </c>
      <c r="AW6" s="36">
        <f t="shared" si="6"/>
        <v>199.77</v>
      </c>
      <c r="AX6" s="36">
        <f t="shared" si="6"/>
        <v>231.05</v>
      </c>
      <c r="AY6" s="36">
        <f t="shared" si="6"/>
        <v>475.07</v>
      </c>
      <c r="AZ6" s="36">
        <f t="shared" si="6"/>
        <v>473.46</v>
      </c>
      <c r="BA6" s="36">
        <f t="shared" si="6"/>
        <v>240.81</v>
      </c>
      <c r="BB6" s="36">
        <f t="shared" si="6"/>
        <v>241.71</v>
      </c>
      <c r="BC6" s="36">
        <f t="shared" si="6"/>
        <v>249.08</v>
      </c>
      <c r="BD6" s="35" t="str">
        <f>IF(BD7="","",IF(BD7="-","【-】","【"&amp;SUBSTITUTE(TEXT(BD7,"#,##0.00"),"-","△")&amp;"】"))</f>
        <v>【262.87】</v>
      </c>
      <c r="BE6" s="36">
        <f>IF(BE7="",NA(),BE7)</f>
        <v>468.8</v>
      </c>
      <c r="BF6" s="36">
        <f t="shared" ref="BF6:BN6" si="7">IF(BF7="",NA(),BF7)</f>
        <v>453.47</v>
      </c>
      <c r="BG6" s="36">
        <f t="shared" si="7"/>
        <v>446</v>
      </c>
      <c r="BH6" s="36">
        <f t="shared" si="7"/>
        <v>425.86</v>
      </c>
      <c r="BI6" s="36">
        <f t="shared" si="7"/>
        <v>411.8</v>
      </c>
      <c r="BJ6" s="36">
        <f t="shared" si="7"/>
        <v>296.5</v>
      </c>
      <c r="BK6" s="36">
        <f t="shared" si="7"/>
        <v>285.77</v>
      </c>
      <c r="BL6" s="36">
        <f t="shared" si="7"/>
        <v>283.10000000000002</v>
      </c>
      <c r="BM6" s="36">
        <f t="shared" si="7"/>
        <v>274.14</v>
      </c>
      <c r="BN6" s="36">
        <f t="shared" si="7"/>
        <v>266.66000000000003</v>
      </c>
      <c r="BO6" s="35" t="str">
        <f>IF(BO7="","",IF(BO7="-","【-】","【"&amp;SUBSTITUTE(TEXT(BO7,"#,##0.00"),"-","△")&amp;"】"))</f>
        <v>【270.87】</v>
      </c>
      <c r="BP6" s="36">
        <f>IF(BP7="",NA(),BP7)</f>
        <v>96.3</v>
      </c>
      <c r="BQ6" s="36">
        <f t="shared" ref="BQ6:BY6" si="8">IF(BQ7="",NA(),BQ7)</f>
        <v>97.72</v>
      </c>
      <c r="BR6" s="36">
        <f t="shared" si="8"/>
        <v>105.58</v>
      </c>
      <c r="BS6" s="36">
        <f t="shared" si="8"/>
        <v>103.79</v>
      </c>
      <c r="BT6" s="36">
        <f t="shared" si="8"/>
        <v>107.32</v>
      </c>
      <c r="BU6" s="36">
        <f t="shared" si="8"/>
        <v>100.42</v>
      </c>
      <c r="BV6" s="36">
        <f t="shared" si="8"/>
        <v>100.77</v>
      </c>
      <c r="BW6" s="36">
        <f t="shared" si="8"/>
        <v>107.74</v>
      </c>
      <c r="BX6" s="36">
        <f t="shared" si="8"/>
        <v>108.81</v>
      </c>
      <c r="BY6" s="36">
        <f t="shared" si="8"/>
        <v>110.87</v>
      </c>
      <c r="BZ6" s="35" t="str">
        <f>IF(BZ7="","",IF(BZ7="-","【-】","【"&amp;SUBSTITUTE(TEXT(BZ7,"#,##0.00"),"-","△")&amp;"】"))</f>
        <v>【105.59】</v>
      </c>
      <c r="CA6" s="36">
        <f>IF(CA7="",NA(),CA7)</f>
        <v>136.5</v>
      </c>
      <c r="CB6" s="36">
        <f t="shared" ref="CB6:CJ6" si="9">IF(CB7="",NA(),CB7)</f>
        <v>134.52000000000001</v>
      </c>
      <c r="CC6" s="36">
        <f t="shared" si="9"/>
        <v>124.46</v>
      </c>
      <c r="CD6" s="36">
        <f t="shared" si="9"/>
        <v>126.69</v>
      </c>
      <c r="CE6" s="36">
        <f t="shared" si="9"/>
        <v>122.65</v>
      </c>
      <c r="CF6" s="36">
        <f t="shared" si="9"/>
        <v>166.61</v>
      </c>
      <c r="CG6" s="36">
        <f t="shared" si="9"/>
        <v>165.74</v>
      </c>
      <c r="CH6" s="36">
        <f t="shared" si="9"/>
        <v>154.33000000000001</v>
      </c>
      <c r="CI6" s="36">
        <f t="shared" si="9"/>
        <v>152.94999999999999</v>
      </c>
      <c r="CJ6" s="36">
        <f t="shared" si="9"/>
        <v>150.54</v>
      </c>
      <c r="CK6" s="35" t="str">
        <f>IF(CK7="","",IF(CK7="-","【-】","【"&amp;SUBSTITUTE(TEXT(CK7,"#,##0.00"),"-","△")&amp;"】"))</f>
        <v>【163.27】</v>
      </c>
      <c r="CL6" s="36">
        <f>IF(CL7="",NA(),CL7)</f>
        <v>71.349999999999994</v>
      </c>
      <c r="CM6" s="36">
        <f t="shared" ref="CM6:CU6" si="10">IF(CM7="",NA(),CM7)</f>
        <v>71.02</v>
      </c>
      <c r="CN6" s="36">
        <f t="shared" si="10"/>
        <v>69.959999999999994</v>
      </c>
      <c r="CO6" s="36">
        <f t="shared" si="10"/>
        <v>69.569999999999993</v>
      </c>
      <c r="CP6" s="36">
        <f t="shared" si="10"/>
        <v>69.23</v>
      </c>
      <c r="CQ6" s="36">
        <f t="shared" si="10"/>
        <v>64.09</v>
      </c>
      <c r="CR6" s="36">
        <f t="shared" si="10"/>
        <v>63.91</v>
      </c>
      <c r="CS6" s="36">
        <f t="shared" si="10"/>
        <v>63.25</v>
      </c>
      <c r="CT6" s="36">
        <f t="shared" si="10"/>
        <v>63.03</v>
      </c>
      <c r="CU6" s="36">
        <f t="shared" si="10"/>
        <v>63.18</v>
      </c>
      <c r="CV6" s="35" t="str">
        <f>IF(CV7="","",IF(CV7="-","【-】","【"&amp;SUBSTITUTE(TEXT(CV7,"#,##0.00"),"-","△")&amp;"】"))</f>
        <v>【59.94】</v>
      </c>
      <c r="CW6" s="36">
        <f>IF(CW7="",NA(),CW7)</f>
        <v>87.84</v>
      </c>
      <c r="CX6" s="36">
        <f t="shared" ref="CX6:DF6" si="11">IF(CX7="",NA(),CX7)</f>
        <v>88.06</v>
      </c>
      <c r="CY6" s="36">
        <f t="shared" si="11"/>
        <v>87.5</v>
      </c>
      <c r="CZ6" s="36">
        <f t="shared" si="11"/>
        <v>88.07</v>
      </c>
      <c r="DA6" s="36">
        <f t="shared" si="11"/>
        <v>88.66</v>
      </c>
      <c r="DB6" s="36">
        <f t="shared" si="11"/>
        <v>91.19</v>
      </c>
      <c r="DC6" s="36">
        <f t="shared" si="11"/>
        <v>91.45</v>
      </c>
      <c r="DD6" s="36">
        <f t="shared" si="11"/>
        <v>91.07</v>
      </c>
      <c r="DE6" s="36">
        <f t="shared" si="11"/>
        <v>91.21</v>
      </c>
      <c r="DF6" s="36">
        <f t="shared" si="11"/>
        <v>91.6</v>
      </c>
      <c r="DG6" s="35" t="str">
        <f>IF(DG7="","",IF(DG7="-","【-】","【"&amp;SUBSTITUTE(TEXT(DG7,"#,##0.00"),"-","△")&amp;"】"))</f>
        <v>【90.22】</v>
      </c>
      <c r="DH6" s="36">
        <f>IF(DH7="",NA(),DH7)</f>
        <v>44.14</v>
      </c>
      <c r="DI6" s="36">
        <f t="shared" ref="DI6:DQ6" si="12">IF(DI7="",NA(),DI7)</f>
        <v>45.61</v>
      </c>
      <c r="DJ6" s="36">
        <f t="shared" si="12"/>
        <v>47.13</v>
      </c>
      <c r="DK6" s="36">
        <f t="shared" si="12"/>
        <v>48.52</v>
      </c>
      <c r="DL6" s="36">
        <f t="shared" si="12"/>
        <v>49.8</v>
      </c>
      <c r="DM6" s="36">
        <f t="shared" si="12"/>
        <v>44.41</v>
      </c>
      <c r="DN6" s="36">
        <f t="shared" si="12"/>
        <v>45.38</v>
      </c>
      <c r="DO6" s="36">
        <f t="shared" si="12"/>
        <v>47.7</v>
      </c>
      <c r="DP6" s="36">
        <f t="shared" si="12"/>
        <v>48.41</v>
      </c>
      <c r="DQ6" s="36">
        <f t="shared" si="12"/>
        <v>49.1</v>
      </c>
      <c r="DR6" s="35" t="str">
        <f>IF(DR7="","",IF(DR7="-","【-】","【"&amp;SUBSTITUTE(TEXT(DR7,"#,##0.00"),"-","△")&amp;"】"))</f>
        <v>【47.91】</v>
      </c>
      <c r="DS6" s="36">
        <f>IF(DS7="",NA(),DS7)</f>
        <v>7.93</v>
      </c>
      <c r="DT6" s="36">
        <f t="shared" ref="DT6:EB6" si="13">IF(DT7="",NA(),DT7)</f>
        <v>8.27</v>
      </c>
      <c r="DU6" s="36">
        <f t="shared" si="13"/>
        <v>8.9499999999999993</v>
      </c>
      <c r="DV6" s="36">
        <f t="shared" si="13"/>
        <v>9.7799999999999994</v>
      </c>
      <c r="DW6" s="36">
        <f t="shared" si="13"/>
        <v>10.119999999999999</v>
      </c>
      <c r="DX6" s="36">
        <f t="shared" si="13"/>
        <v>12.28</v>
      </c>
      <c r="DY6" s="36">
        <f t="shared" si="13"/>
        <v>13.33</v>
      </c>
      <c r="DZ6" s="36">
        <f t="shared" si="13"/>
        <v>14.54</v>
      </c>
      <c r="EA6" s="36">
        <f t="shared" si="13"/>
        <v>16.16</v>
      </c>
      <c r="EB6" s="36">
        <f t="shared" si="13"/>
        <v>17.420000000000002</v>
      </c>
      <c r="EC6" s="35" t="str">
        <f>IF(EC7="","",IF(EC7="-","【-】","【"&amp;SUBSTITUTE(TEXT(EC7,"#,##0.00"),"-","△")&amp;"】"))</f>
        <v>【15.00】</v>
      </c>
      <c r="ED6" s="36">
        <f>IF(ED7="",NA(),ED7)</f>
        <v>0.4</v>
      </c>
      <c r="EE6" s="36">
        <f t="shared" ref="EE6:EM6" si="14">IF(EE7="",NA(),EE7)</f>
        <v>0.42</v>
      </c>
      <c r="EF6" s="36">
        <f t="shared" si="14"/>
        <v>0.43</v>
      </c>
      <c r="EG6" s="36">
        <f t="shared" si="14"/>
        <v>0.47</v>
      </c>
      <c r="EH6" s="36">
        <f t="shared" si="14"/>
        <v>0.44</v>
      </c>
      <c r="EI6" s="36">
        <f t="shared" si="14"/>
        <v>0.74</v>
      </c>
      <c r="EJ6" s="36">
        <f t="shared" si="14"/>
        <v>0.76</v>
      </c>
      <c r="EK6" s="36">
        <f t="shared" si="14"/>
        <v>0.69</v>
      </c>
      <c r="EL6" s="36">
        <f t="shared" si="14"/>
        <v>0.74</v>
      </c>
      <c r="EM6" s="36">
        <f t="shared" si="14"/>
        <v>0.73</v>
      </c>
      <c r="EN6" s="35" t="str">
        <f>IF(EN7="","",IF(EN7="-","【-】","【"&amp;SUBSTITUTE(TEXT(EN7,"#,##0.00"),"-","△")&amp;"】"))</f>
        <v>【0.76】</v>
      </c>
    </row>
    <row r="7" spans="1:144" s="37" customFormat="1">
      <c r="A7" s="29"/>
      <c r="B7" s="38">
        <v>2016</v>
      </c>
      <c r="C7" s="38">
        <v>102024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61.28</v>
      </c>
      <c r="P7" s="39">
        <v>98.21</v>
      </c>
      <c r="Q7" s="39">
        <v>2288</v>
      </c>
      <c r="R7" s="39">
        <v>375255</v>
      </c>
      <c r="S7" s="39">
        <v>459.16</v>
      </c>
      <c r="T7" s="39">
        <v>817.26</v>
      </c>
      <c r="U7" s="39">
        <v>367794</v>
      </c>
      <c r="V7" s="39">
        <v>231.65</v>
      </c>
      <c r="W7" s="39">
        <v>1587.71</v>
      </c>
      <c r="X7" s="39">
        <v>103.32</v>
      </c>
      <c r="Y7" s="39">
        <v>105.02</v>
      </c>
      <c r="Z7" s="39">
        <v>112.61</v>
      </c>
      <c r="AA7" s="39">
        <v>111.52</v>
      </c>
      <c r="AB7" s="39">
        <v>114.44</v>
      </c>
      <c r="AC7" s="39">
        <v>107.94</v>
      </c>
      <c r="AD7" s="39">
        <v>108.98</v>
      </c>
      <c r="AE7" s="39">
        <v>114.44</v>
      </c>
      <c r="AF7" s="39">
        <v>115.21</v>
      </c>
      <c r="AG7" s="39">
        <v>117.25</v>
      </c>
      <c r="AH7" s="39">
        <v>114.35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0.45</v>
      </c>
      <c r="AO7" s="39">
        <v>0.34</v>
      </c>
      <c r="AP7" s="39">
        <v>0</v>
      </c>
      <c r="AQ7" s="39">
        <v>0.71</v>
      </c>
      <c r="AR7" s="39">
        <v>0</v>
      </c>
      <c r="AS7" s="39">
        <v>0.79</v>
      </c>
      <c r="AT7" s="39">
        <v>586.49</v>
      </c>
      <c r="AU7" s="39">
        <v>753.19</v>
      </c>
      <c r="AV7" s="39">
        <v>199.3</v>
      </c>
      <c r="AW7" s="39">
        <v>199.77</v>
      </c>
      <c r="AX7" s="39">
        <v>231.05</v>
      </c>
      <c r="AY7" s="39">
        <v>475.07</v>
      </c>
      <c r="AZ7" s="39">
        <v>473.46</v>
      </c>
      <c r="BA7" s="39">
        <v>240.81</v>
      </c>
      <c r="BB7" s="39">
        <v>241.71</v>
      </c>
      <c r="BC7" s="39">
        <v>249.08</v>
      </c>
      <c r="BD7" s="39">
        <v>262.87</v>
      </c>
      <c r="BE7" s="39">
        <v>468.8</v>
      </c>
      <c r="BF7" s="39">
        <v>453.47</v>
      </c>
      <c r="BG7" s="39">
        <v>446</v>
      </c>
      <c r="BH7" s="39">
        <v>425.86</v>
      </c>
      <c r="BI7" s="39">
        <v>411.8</v>
      </c>
      <c r="BJ7" s="39">
        <v>296.5</v>
      </c>
      <c r="BK7" s="39">
        <v>285.77</v>
      </c>
      <c r="BL7" s="39">
        <v>283.10000000000002</v>
      </c>
      <c r="BM7" s="39">
        <v>274.14</v>
      </c>
      <c r="BN7" s="39">
        <v>266.66000000000003</v>
      </c>
      <c r="BO7" s="39">
        <v>270.87</v>
      </c>
      <c r="BP7" s="39">
        <v>96.3</v>
      </c>
      <c r="BQ7" s="39">
        <v>97.72</v>
      </c>
      <c r="BR7" s="39">
        <v>105.58</v>
      </c>
      <c r="BS7" s="39">
        <v>103.79</v>
      </c>
      <c r="BT7" s="39">
        <v>107.32</v>
      </c>
      <c r="BU7" s="39">
        <v>100.42</v>
      </c>
      <c r="BV7" s="39">
        <v>100.77</v>
      </c>
      <c r="BW7" s="39">
        <v>107.74</v>
      </c>
      <c r="BX7" s="39">
        <v>108.81</v>
      </c>
      <c r="BY7" s="39">
        <v>110.87</v>
      </c>
      <c r="BZ7" s="39">
        <v>105.59</v>
      </c>
      <c r="CA7" s="39">
        <v>136.5</v>
      </c>
      <c r="CB7" s="39">
        <v>134.52000000000001</v>
      </c>
      <c r="CC7" s="39">
        <v>124.46</v>
      </c>
      <c r="CD7" s="39">
        <v>126.69</v>
      </c>
      <c r="CE7" s="39">
        <v>122.65</v>
      </c>
      <c r="CF7" s="39">
        <v>166.61</v>
      </c>
      <c r="CG7" s="39">
        <v>165.74</v>
      </c>
      <c r="CH7" s="39">
        <v>154.33000000000001</v>
      </c>
      <c r="CI7" s="39">
        <v>152.94999999999999</v>
      </c>
      <c r="CJ7" s="39">
        <v>150.54</v>
      </c>
      <c r="CK7" s="39">
        <v>163.27000000000001</v>
      </c>
      <c r="CL7" s="39">
        <v>71.349999999999994</v>
      </c>
      <c r="CM7" s="39">
        <v>71.02</v>
      </c>
      <c r="CN7" s="39">
        <v>69.959999999999994</v>
      </c>
      <c r="CO7" s="39">
        <v>69.569999999999993</v>
      </c>
      <c r="CP7" s="39">
        <v>69.23</v>
      </c>
      <c r="CQ7" s="39">
        <v>64.09</v>
      </c>
      <c r="CR7" s="39">
        <v>63.91</v>
      </c>
      <c r="CS7" s="39">
        <v>63.25</v>
      </c>
      <c r="CT7" s="39">
        <v>63.03</v>
      </c>
      <c r="CU7" s="39">
        <v>63.18</v>
      </c>
      <c r="CV7" s="39">
        <v>59.94</v>
      </c>
      <c r="CW7" s="39">
        <v>87.84</v>
      </c>
      <c r="CX7" s="39">
        <v>88.06</v>
      </c>
      <c r="CY7" s="39">
        <v>87.5</v>
      </c>
      <c r="CZ7" s="39">
        <v>88.07</v>
      </c>
      <c r="DA7" s="39">
        <v>88.66</v>
      </c>
      <c r="DB7" s="39">
        <v>91.19</v>
      </c>
      <c r="DC7" s="39">
        <v>91.45</v>
      </c>
      <c r="DD7" s="39">
        <v>91.07</v>
      </c>
      <c r="DE7" s="39">
        <v>91.21</v>
      </c>
      <c r="DF7" s="39">
        <v>91.6</v>
      </c>
      <c r="DG7" s="39">
        <v>90.22</v>
      </c>
      <c r="DH7" s="39">
        <v>44.14</v>
      </c>
      <c r="DI7" s="39">
        <v>45.61</v>
      </c>
      <c r="DJ7" s="39">
        <v>47.13</v>
      </c>
      <c r="DK7" s="39">
        <v>48.52</v>
      </c>
      <c r="DL7" s="39">
        <v>49.8</v>
      </c>
      <c r="DM7" s="39">
        <v>44.41</v>
      </c>
      <c r="DN7" s="39">
        <v>45.38</v>
      </c>
      <c r="DO7" s="39">
        <v>47.7</v>
      </c>
      <c r="DP7" s="39">
        <v>48.41</v>
      </c>
      <c r="DQ7" s="39">
        <v>49.1</v>
      </c>
      <c r="DR7" s="39">
        <v>47.91</v>
      </c>
      <c r="DS7" s="39">
        <v>7.93</v>
      </c>
      <c r="DT7" s="39">
        <v>8.27</v>
      </c>
      <c r="DU7" s="39">
        <v>8.9499999999999993</v>
      </c>
      <c r="DV7" s="39">
        <v>9.7799999999999994</v>
      </c>
      <c r="DW7" s="39">
        <v>10.119999999999999</v>
      </c>
      <c r="DX7" s="39">
        <v>12.28</v>
      </c>
      <c r="DY7" s="39">
        <v>13.33</v>
      </c>
      <c r="DZ7" s="39">
        <v>14.54</v>
      </c>
      <c r="EA7" s="39">
        <v>16.16</v>
      </c>
      <c r="EB7" s="39">
        <v>17.420000000000002</v>
      </c>
      <c r="EC7" s="39">
        <v>15</v>
      </c>
      <c r="ED7" s="39">
        <v>0.4</v>
      </c>
      <c r="EE7" s="39">
        <v>0.42</v>
      </c>
      <c r="EF7" s="39">
        <v>0.43</v>
      </c>
      <c r="EG7" s="39">
        <v>0.47</v>
      </c>
      <c r="EH7" s="39">
        <v>0.44</v>
      </c>
      <c r="EI7" s="39">
        <v>0.74</v>
      </c>
      <c r="EJ7" s="39">
        <v>0.76</v>
      </c>
      <c r="EK7" s="39">
        <v>0.69</v>
      </c>
      <c r="EL7" s="39">
        <v>0.74</v>
      </c>
      <c r="EM7" s="39">
        <v>0.73</v>
      </c>
      <c r="EN7" s="39">
        <v>0.76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2018-02-16T08:48:18Z</cp:lastPrinted>
  <dcterms:created xsi:type="dcterms:W3CDTF">2017-12-25T01:24:22Z</dcterms:created>
  <dcterms:modified xsi:type="dcterms:W3CDTF">2018-02-16T08:48:23Z</dcterms:modified>
</cp:coreProperties>
</file>