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24_高山村\"/>
    </mc:Choice>
  </mc:AlternateContent>
  <workbookProtection workbookPassword="8649" lockStructure="1"/>
  <bookViews>
    <workbookView xWindow="-15" yWindow="-15" windowWidth="28590" windowHeight="523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AT8" i="4" s="1"/>
  <c r="R6" i="5"/>
  <c r="Q6" i="5"/>
  <c r="AD10" i="4" s="1"/>
  <c r="P6" i="5"/>
  <c r="O6" i="5"/>
  <c r="P10" i="4" s="1"/>
  <c r="N6" i="5"/>
  <c r="M6" i="5"/>
  <c r="B10" i="4" s="1"/>
  <c r="L6" i="5"/>
  <c r="K6" i="5"/>
  <c r="P8" i="4" s="1"/>
  <c r="J6" i="5"/>
  <c r="I6" i="5"/>
  <c r="B8" i="4" s="1"/>
  <c r="H6" i="5"/>
  <c r="G6" i="5"/>
  <c r="F6" i="5"/>
  <c r="E6" i="5"/>
  <c r="D6" i="5"/>
  <c r="C6" i="5"/>
  <c r="B6" i="5"/>
  <c r="E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W10" i="4"/>
  <c r="I10" i="4"/>
  <c r="BB8" i="4"/>
  <c r="AL8" i="4"/>
  <c r="W8" i="4"/>
  <c r="I8" i="4"/>
  <c r="B6" i="4"/>
  <c r="B10" i="5" l="1"/>
  <c r="F10" i="5"/>
  <c r="C10" i="5"/>
  <c r="D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<sst xmlns="http://schemas.openxmlformats.org/spreadsheetml/2006/main" count="232" uniqueCount="111">
  <si>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</si>
  <si>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</si>
  <si>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</si>
  <si>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</si>
  <si>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</si>
  <si>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</si>
  <si>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</si>
  <si>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</si>
  <si>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</si>
  <si>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</si>
  <si>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</si>
  <si>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</si>
  <si>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</si>
  <si>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</si>
  <si>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</si>
  <si>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</si>
  <si>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</si>
  <si>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</si>
  <si>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</si>
  <si>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</si>
  <si>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</si>
  <si>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</si>
  <si>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</si>
  <si>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</si>
  <si>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</si>
  <si>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</si>
  <si>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</si>
  <si>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</si>
  <si>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</si>
  <si>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</si>
  <si>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</si>
  <si>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</si>
  <si>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</si>
  <si>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</si>
  <si>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</si>
  <si>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</si>
  <si>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</si>
  <si>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</si>
  <si>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</si>
  <si>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</si>
  <si>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</si>
  <si>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</si>
  <si>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</si>
  <si>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</si>
  <si>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</si>
  <si>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</si>
  <si>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</si>
  <si>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</si>
  <si>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</si>
  <si>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</si>
  <si>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</si>
  <si>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</si>
  <si>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</si>
  <si>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</si>
  <si>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</si>
  <si>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</si>
  <si>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</si>
  <si>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</si>
  <si>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</si>
  <si>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</si>
  <si>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</si>
  <si>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</si>
  <si>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</si>
  <si>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</si>
  <si>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</si>
  <si>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</si>
  <si>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</si>
  <si>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</si>
  <si>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</si>
  <si>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</si>
  <si>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</si>
  <si>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</si>
  <si>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</si>
  <si>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</si>
  <si>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</si>
  <si>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</si>
  <si>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</si>
  <si>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</si>
  <si>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</si>
  <si>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</si>
  <si>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</si>
  <si>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</si>
  <si>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</si>
  <si>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</si>
  <si>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</si>
  <si>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</si>
  <si>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</si>
  <si>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</si>
  <si>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</si>
  <si>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</si>
  <si>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</si>
  <si>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</si>
  <si>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</si>
  <si>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</si>
  <si>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</si>
  <si>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</si>
  <si>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高山村</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</si>
  <si>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</si>
  <si>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</si>
  <si>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</si>
  <si>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</si>
  <si>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</si>
  <si>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</si>
  <si>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</si>
  <si>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</si>
  <si>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</si>
  <si>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</si>
  <si>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</si>
  <si>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①収益的収支比率・・・数値が100％を切っており、費用の削減が必要である。
②累積欠損金比率・・・該当数値なし
③流動比率・・・該当数値なし
④企業債残高対事業規模比率・・・一般会計繰出金により当該値が０となっているが、繰出金に頼り過ぎず、営業収益を少しでも上げられるようにする。
⑤経費回収率・・・当該値及び類似団体平均値ともに低い値で、今年度一段と低下しているので検討する必要がある。
⑥汚水処理原価・・・低い数値であり、費用の削減に努めなければいけない。
⑦施設利用率・・・利用率は平均値より高い数値だが、さらに上昇するように努める必要がある。
⑧水洗化率・・・90％超えと高い数値であるが、100％に近づくよう検討する。
</t>
    <rPh sb="1" eb="4">
      <t>シュウエキテキ</t>
    </rPh>
    <rPh sb="4" eb="6">
      <t>シュウシ</t>
    </rPh>
    <rPh sb="6" eb="8">
      <t>ヒリツ</t>
    </rPh>
    <rPh sb="11" eb="13">
      <t>スウチ</t>
    </rPh>
    <rPh sb="19" eb="20">
      <t>キ</t>
    </rPh>
    <rPh sb="25" eb="27">
      <t>ヒヨウ</t>
    </rPh>
    <rPh sb="28" eb="30">
      <t>サクゲン</t>
    </rPh>
    <rPh sb="31" eb="33">
      <t>ヒツヨウ</t>
    </rPh>
    <rPh sb="39" eb="41">
      <t>ルイセキ</t>
    </rPh>
    <rPh sb="41" eb="44">
      <t>ケッソンキン</t>
    </rPh>
    <rPh sb="44" eb="46">
      <t>ヒリツ</t>
    </rPh>
    <rPh sb="49" eb="51">
      <t>ガイトウ</t>
    </rPh>
    <rPh sb="51" eb="53">
      <t>スウチ</t>
    </rPh>
    <rPh sb="57" eb="59">
      <t>リュウドウ</t>
    </rPh>
    <rPh sb="59" eb="61">
      <t>ヒリツ</t>
    </rPh>
    <rPh sb="64" eb="66">
      <t>ガイトウ</t>
    </rPh>
    <rPh sb="66" eb="68">
      <t>スウチ</t>
    </rPh>
    <rPh sb="72" eb="75">
      <t>キギョウサイ</t>
    </rPh>
    <rPh sb="75" eb="76">
      <t>ザン</t>
    </rPh>
    <rPh sb="76" eb="77">
      <t>タカ</t>
    </rPh>
    <rPh sb="77" eb="78">
      <t>タイ</t>
    </rPh>
    <rPh sb="78" eb="80">
      <t>ジギョウ</t>
    </rPh>
    <rPh sb="80" eb="82">
      <t>キボ</t>
    </rPh>
    <rPh sb="82" eb="84">
      <t>ヒリツ</t>
    </rPh>
    <rPh sb="87" eb="89">
      <t>イッパン</t>
    </rPh>
    <rPh sb="89" eb="91">
      <t>カイケイ</t>
    </rPh>
    <rPh sb="91" eb="92">
      <t>ク</t>
    </rPh>
    <rPh sb="92" eb="93">
      <t>ダ</t>
    </rPh>
    <rPh sb="93" eb="94">
      <t>キン</t>
    </rPh>
    <rPh sb="97" eb="98">
      <t>トウ</t>
    </rPh>
    <rPh sb="98" eb="99">
      <t>ガイ</t>
    </rPh>
    <rPh sb="99" eb="100">
      <t>チ</t>
    </rPh>
    <rPh sb="142" eb="144">
      <t>ケイヒ</t>
    </rPh>
    <rPh sb="144" eb="147">
      <t>カイシュウリツ</t>
    </rPh>
    <rPh sb="150" eb="151">
      <t>トウ</t>
    </rPh>
    <rPh sb="151" eb="152">
      <t>ガイ</t>
    </rPh>
    <rPh sb="152" eb="153">
      <t>チ</t>
    </rPh>
    <rPh sb="153" eb="154">
      <t>オヨ</t>
    </rPh>
    <rPh sb="155" eb="157">
      <t>ルイジ</t>
    </rPh>
    <rPh sb="157" eb="159">
      <t>ダンタイ</t>
    </rPh>
    <rPh sb="159" eb="162">
      <t>ヘイキンチ</t>
    </rPh>
    <rPh sb="165" eb="166">
      <t>ヒク</t>
    </rPh>
    <rPh sb="167" eb="168">
      <t>アタイ</t>
    </rPh>
    <rPh sb="170" eb="173">
      <t>コンネンド</t>
    </rPh>
    <rPh sb="173" eb="175">
      <t>イチダン</t>
    </rPh>
    <rPh sb="176" eb="178">
      <t>テイカ</t>
    </rPh>
    <rPh sb="184" eb="186">
      <t>ケントウ</t>
    </rPh>
    <rPh sb="188" eb="190">
      <t>ヒツヨウ</t>
    </rPh>
    <rPh sb="196" eb="198">
      <t>オスイ</t>
    </rPh>
    <rPh sb="198" eb="200">
      <t>ショリ</t>
    </rPh>
    <rPh sb="200" eb="202">
      <t>ゲンカ</t>
    </rPh>
    <rPh sb="205" eb="206">
      <t>ヒク</t>
    </rPh>
    <rPh sb="207" eb="209">
      <t>スウチ</t>
    </rPh>
    <rPh sb="213" eb="215">
      <t>ヒヨウ</t>
    </rPh>
    <rPh sb="216" eb="218">
      <t>サクゲン</t>
    </rPh>
    <rPh sb="219" eb="220">
      <t>ツト</t>
    </rPh>
    <rPh sb="232" eb="234">
      <t>シセツ</t>
    </rPh>
    <rPh sb="234" eb="237">
      <t>リヨウリツ</t>
    </rPh>
    <rPh sb="240" eb="243">
      <t>リヨウリツ</t>
    </rPh>
    <rPh sb="244" eb="247">
      <t>ヘイキンチ</t>
    </rPh>
    <rPh sb="249" eb="250">
      <t>タカ</t>
    </rPh>
    <rPh sb="251" eb="253">
      <t>スウチ</t>
    </rPh>
    <rPh sb="259" eb="261">
      <t>ジョウショウ</t>
    </rPh>
    <rPh sb="266" eb="267">
      <t>ツト</t>
    </rPh>
    <rPh sb="269" eb="271">
      <t>ヒツヨウ</t>
    </rPh>
    <rPh sb="277" eb="279">
      <t>スイセン</t>
    </rPh>
    <rPh sb="279" eb="280">
      <t>バ</t>
    </rPh>
    <rPh sb="280" eb="281">
      <t>リツ</t>
    </rPh>
    <rPh sb="287" eb="288">
      <t>コ</t>
    </rPh>
    <rPh sb="290" eb="291">
      <t>タカ</t>
    </rPh>
    <rPh sb="292" eb="294">
      <t>スウチ</t>
    </rPh>
    <rPh sb="304" eb="305">
      <t>チカ</t>
    </rPh>
    <rPh sb="309" eb="311">
      <t>ケントウ</t>
    </rPh>
    <phoneticPr fontId="4"/>
  </si>
  <si>
    <t>①有形固定資産減価償却率・・・該当数値なし
②管渠老朽化率・・・該当数値なし
③管渠改善率・・・計画的な改修が必要である。</t>
    <rPh sb="1" eb="3">
      <t>ユウケイ</t>
    </rPh>
    <rPh sb="3" eb="7">
      <t>コテイシサン</t>
    </rPh>
    <rPh sb="7" eb="9">
      <t>ゲンカ</t>
    </rPh>
    <rPh sb="9" eb="12">
      <t>ショウキャクリツ</t>
    </rPh>
    <rPh sb="15" eb="17">
      <t>ガイトウ</t>
    </rPh>
    <rPh sb="17" eb="19">
      <t>スウチ</t>
    </rPh>
    <rPh sb="23" eb="24">
      <t>カン</t>
    </rPh>
    <rPh sb="24" eb="25">
      <t>キョ</t>
    </rPh>
    <rPh sb="25" eb="28">
      <t>ロウキュウカ</t>
    </rPh>
    <rPh sb="28" eb="29">
      <t>リツ</t>
    </rPh>
    <rPh sb="32" eb="34">
      <t>ガイトウ</t>
    </rPh>
    <rPh sb="34" eb="36">
      <t>スウチ</t>
    </rPh>
    <rPh sb="40" eb="41">
      <t>カン</t>
    </rPh>
    <rPh sb="41" eb="42">
      <t>キョ</t>
    </rPh>
    <rPh sb="42" eb="45">
      <t>カイゼンリツ</t>
    </rPh>
    <rPh sb="48" eb="51">
      <t>ケイカクテキ</t>
    </rPh>
    <rPh sb="52" eb="54">
      <t>カイシュウ</t>
    </rPh>
    <rPh sb="55" eb="57">
      <t>ヒツヨウ</t>
    </rPh>
    <phoneticPr fontId="4"/>
  </si>
  <si>
    <t>（1）
「1.経営の健全性・効率性」は現時点では主に一般会計からの繰入で経営を維持しているが起債元金償還金の償還のピークは44年度までを見込んでおり、残高も削減していく予定である。
また、使用料金収入を増加させるために供用率の向上を目指す必要がある。
「2.老朽化の状況」は供用開始から経過年数が経つにつれ維持管理費が増加する見込みであるため今後は計画的な改修を実施する。</t>
    <rPh sb="7" eb="9">
      <t>ケイエイ</t>
    </rPh>
    <rPh sb="10" eb="13">
      <t>ケンゼンセイ</t>
    </rPh>
    <rPh sb="14" eb="17">
      <t>コウリツセイ</t>
    </rPh>
    <rPh sb="19" eb="22">
      <t>ゲンジテン</t>
    </rPh>
    <rPh sb="24" eb="25">
      <t>オモ</t>
    </rPh>
    <rPh sb="26" eb="28">
      <t>イッパン</t>
    </rPh>
    <rPh sb="28" eb="30">
      <t>カイケイ</t>
    </rPh>
    <rPh sb="33" eb="34">
      <t>ク</t>
    </rPh>
    <rPh sb="34" eb="35">
      <t>イ</t>
    </rPh>
    <rPh sb="36" eb="38">
      <t>ケイエイ</t>
    </rPh>
    <rPh sb="39" eb="41">
      <t>イジ</t>
    </rPh>
    <rPh sb="46" eb="48">
      <t>キサイ</t>
    </rPh>
    <rPh sb="48" eb="50">
      <t>ガンキン</t>
    </rPh>
    <rPh sb="50" eb="53">
      <t>ショウカンキン</t>
    </rPh>
    <rPh sb="54" eb="56">
      <t>ショウカン</t>
    </rPh>
    <rPh sb="63" eb="64">
      <t>ネン</t>
    </rPh>
    <rPh sb="64" eb="65">
      <t>ド</t>
    </rPh>
    <rPh sb="68" eb="70">
      <t>ミコ</t>
    </rPh>
    <rPh sb="75" eb="77">
      <t>ザンダカ</t>
    </rPh>
    <rPh sb="78" eb="80">
      <t>サクゲン</t>
    </rPh>
    <rPh sb="84" eb="86">
      <t>ヨテイ</t>
    </rPh>
    <rPh sb="94" eb="96">
      <t>シヨウ</t>
    </rPh>
    <rPh sb="96" eb="98">
      <t>リョウキン</t>
    </rPh>
    <rPh sb="98" eb="100">
      <t>シュウニュウ</t>
    </rPh>
    <rPh sb="101" eb="103">
      <t>ゾウカ</t>
    </rPh>
    <rPh sb="109" eb="111">
      <t>キョウヨウ</t>
    </rPh>
    <rPh sb="111" eb="112">
      <t>リツ</t>
    </rPh>
    <rPh sb="113" eb="115">
      <t>コウジョウ</t>
    </rPh>
    <rPh sb="116" eb="118">
      <t>メザ</t>
    </rPh>
    <rPh sb="119" eb="121">
      <t>ヒツヨウ</t>
    </rPh>
    <rPh sb="129" eb="132">
      <t>ロウキュウカ</t>
    </rPh>
    <rPh sb="133" eb="135">
      <t>ジョウキョウ</t>
    </rPh>
    <rPh sb="137" eb="139">
      <t>キョウヨウ</t>
    </rPh>
    <rPh sb="139" eb="141">
      <t>カイシ</t>
    </rPh>
    <rPh sb="143" eb="145">
      <t>ケイカ</t>
    </rPh>
    <rPh sb="145" eb="147">
      <t>ネンスウ</t>
    </rPh>
    <rPh sb="148" eb="149">
      <t>タ</t>
    </rPh>
    <rPh sb="153" eb="155">
      <t>イジ</t>
    </rPh>
    <rPh sb="155" eb="158">
      <t>カンリヒ</t>
    </rPh>
    <rPh sb="159" eb="161">
      <t>ゾウカ</t>
    </rPh>
    <rPh sb="163" eb="165">
      <t>ミコ</t>
    </rPh>
    <rPh sb="171" eb="173">
      <t>コンゴ</t>
    </rPh>
    <rPh sb="174" eb="176">
      <t>ケイカク</t>
    </rPh>
    <rPh sb="176" eb="177">
      <t>テキ</t>
    </rPh>
    <rPh sb="178" eb="180">
      <t>カイシュウ</t>
    </rPh>
    <rPh sb="181" eb="183">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</si>
</sst>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1452320"/>
        <c:axId val="50342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51452320"/>
        <c:axId val="50342136"/>
      </c:lineChart>
      <c:dateAx>
        <c:axId val="151452320"/>
        <c:scaling>
          <c:orientation val="minMax"/>
        </c:scaling>
        <c:delete val="1"/>
        <c:axPos val="b"/>
        <c:numFmt formatCode="ge" sourceLinked="1"/>
        <c:majorTickMark val="none"/>
        <c:minorTickMark val="none"/>
        <c:tickLblPos val="none"/>
        <c:crossAx val="50342136"/>
        <c:crosses val="autoZero"/>
        <c:auto val="1"/>
        <c:lblOffset val="100"/>
        <c:baseTimeUnit val="years"/>
      </c:dateAx>
      <c:valAx>
        <c:axId val="50342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45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60.43</c:v>
                </c:pt>
                <c:pt idx="1">
                  <c:v>65.98</c:v>
                </c:pt>
                <c:pt idx="2">
                  <c:v>73.099999999999994</c:v>
                </c:pt>
                <c:pt idx="3">
                  <c:v>68.900000000000006</c:v>
                </c:pt>
                <c:pt idx="4">
                  <c:v>69.77</c:v>
                </c:pt>
              </c:numCache>
            </c:numRef>
          </c:val>
        </c:ser>
        <c:dLbls>
          <c:showLegendKey val="0"/>
          <c:showVal val="0"/>
          <c:showCatName val="0"/>
          <c:showSerName val="0"/>
          <c:showPercent val="0"/>
          <c:showBubbleSize val="0"/>
        </c:dLbls>
        <c:gapWidth val="150"/>
        <c:axId val="234686880"/>
        <c:axId val="234687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234686880"/>
        <c:axId val="234687272"/>
      </c:lineChart>
      <c:dateAx>
        <c:axId val="234686880"/>
        <c:scaling>
          <c:orientation val="minMax"/>
        </c:scaling>
        <c:delete val="1"/>
        <c:axPos val="b"/>
        <c:numFmt formatCode="ge" sourceLinked="1"/>
        <c:majorTickMark val="none"/>
        <c:minorTickMark val="none"/>
        <c:tickLblPos val="none"/>
        <c:crossAx val="234687272"/>
        <c:crosses val="autoZero"/>
        <c:auto val="1"/>
        <c:lblOffset val="100"/>
        <c:baseTimeUnit val="years"/>
      </c:dateAx>
      <c:valAx>
        <c:axId val="234687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68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87.73</c:v>
                </c:pt>
                <c:pt idx="1">
                  <c:v>91.44</c:v>
                </c:pt>
                <c:pt idx="2">
                  <c:v>92.49</c:v>
                </c:pt>
                <c:pt idx="3">
                  <c:v>93.4</c:v>
                </c:pt>
                <c:pt idx="4">
                  <c:v>93.11</c:v>
                </c:pt>
              </c:numCache>
            </c:numRef>
          </c:val>
        </c:ser>
        <c:dLbls>
          <c:showLegendKey val="0"/>
          <c:showVal val="0"/>
          <c:showCatName val="0"/>
          <c:showSerName val="0"/>
          <c:showPercent val="0"/>
          <c:showBubbleSize val="0"/>
        </c:dLbls>
        <c:gapWidth val="150"/>
        <c:axId val="234860696"/>
        <c:axId val="23486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234860696"/>
        <c:axId val="234861088"/>
      </c:lineChart>
      <c:dateAx>
        <c:axId val="234860696"/>
        <c:scaling>
          <c:orientation val="minMax"/>
        </c:scaling>
        <c:delete val="1"/>
        <c:axPos val="b"/>
        <c:numFmt formatCode="ge" sourceLinked="1"/>
        <c:majorTickMark val="none"/>
        <c:minorTickMark val="none"/>
        <c:tickLblPos val="none"/>
        <c:crossAx val="234861088"/>
        <c:crosses val="autoZero"/>
        <c:auto val="1"/>
        <c:lblOffset val="100"/>
        <c:baseTimeUnit val="years"/>
      </c:dateAx>
      <c:valAx>
        <c:axId val="23486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860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104.08</c:v>
                </c:pt>
                <c:pt idx="1">
                  <c:v>102.86</c:v>
                </c:pt>
                <c:pt idx="2">
                  <c:v>103.15</c:v>
                </c:pt>
                <c:pt idx="3">
                  <c:v>98.86</c:v>
                </c:pt>
                <c:pt idx="4">
                  <c:v>96.68</c:v>
                </c:pt>
              </c:numCache>
            </c:numRef>
          </c:val>
        </c:ser>
        <c:dLbls>
          <c:showLegendKey val="0"/>
          <c:showVal val="0"/>
          <c:showCatName val="0"/>
          <c:showSerName val="0"/>
          <c:showPercent val="0"/>
          <c:showBubbleSize val="0"/>
        </c:dLbls>
        <c:gapWidth val="150"/>
        <c:axId val="152610208"/>
        <c:axId val="152146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610208"/>
        <c:axId val="152146296"/>
      </c:lineChart>
      <c:dateAx>
        <c:axId val="152610208"/>
        <c:scaling>
          <c:orientation val="minMax"/>
        </c:scaling>
        <c:delete val="1"/>
        <c:axPos val="b"/>
        <c:numFmt formatCode="ge" sourceLinked="1"/>
        <c:majorTickMark val="none"/>
        <c:minorTickMark val="none"/>
        <c:tickLblPos val="none"/>
        <c:crossAx val="152146296"/>
        <c:crosses val="autoZero"/>
        <c:auto val="1"/>
        <c:lblOffset val="100"/>
        <c:baseTimeUnit val="years"/>
      </c:dateAx>
      <c:valAx>
        <c:axId val="152146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61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5768504"/>
        <c:axId val="152150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768504"/>
        <c:axId val="152150984"/>
      </c:lineChart>
      <c:dateAx>
        <c:axId val="105768504"/>
        <c:scaling>
          <c:orientation val="minMax"/>
        </c:scaling>
        <c:delete val="1"/>
        <c:axPos val="b"/>
        <c:numFmt formatCode="ge" sourceLinked="1"/>
        <c:majorTickMark val="none"/>
        <c:minorTickMark val="none"/>
        <c:tickLblPos val="none"/>
        <c:crossAx val="152150984"/>
        <c:crosses val="autoZero"/>
        <c:auto val="1"/>
        <c:lblOffset val="100"/>
        <c:baseTimeUnit val="years"/>
      </c:dateAx>
      <c:valAx>
        <c:axId val="152150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768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1433768"/>
        <c:axId val="151434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1433768"/>
        <c:axId val="151434152"/>
      </c:lineChart>
      <c:dateAx>
        <c:axId val="151433768"/>
        <c:scaling>
          <c:orientation val="minMax"/>
        </c:scaling>
        <c:delete val="1"/>
        <c:axPos val="b"/>
        <c:numFmt formatCode="ge" sourceLinked="1"/>
        <c:majorTickMark val="none"/>
        <c:minorTickMark val="none"/>
        <c:tickLblPos val="none"/>
        <c:crossAx val="151434152"/>
        <c:crosses val="autoZero"/>
        <c:auto val="1"/>
        <c:lblOffset val="100"/>
        <c:baseTimeUnit val="years"/>
      </c:dateAx>
      <c:valAx>
        <c:axId val="151434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433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4643560"/>
        <c:axId val="23464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4643560"/>
        <c:axId val="234643952"/>
      </c:lineChart>
      <c:dateAx>
        <c:axId val="234643560"/>
        <c:scaling>
          <c:orientation val="minMax"/>
        </c:scaling>
        <c:delete val="1"/>
        <c:axPos val="b"/>
        <c:numFmt formatCode="ge" sourceLinked="1"/>
        <c:majorTickMark val="none"/>
        <c:minorTickMark val="none"/>
        <c:tickLblPos val="none"/>
        <c:crossAx val="234643952"/>
        <c:crosses val="autoZero"/>
        <c:auto val="1"/>
        <c:lblOffset val="100"/>
        <c:baseTimeUnit val="years"/>
      </c:dateAx>
      <c:valAx>
        <c:axId val="23464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643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3354944"/>
        <c:axId val="153354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354944"/>
        <c:axId val="153354552"/>
      </c:lineChart>
      <c:dateAx>
        <c:axId val="153354944"/>
        <c:scaling>
          <c:orientation val="minMax"/>
        </c:scaling>
        <c:delete val="1"/>
        <c:axPos val="b"/>
        <c:numFmt formatCode="ge" sourceLinked="1"/>
        <c:majorTickMark val="none"/>
        <c:minorTickMark val="none"/>
        <c:tickLblPos val="none"/>
        <c:crossAx val="153354552"/>
        <c:crosses val="autoZero"/>
        <c:auto val="1"/>
        <c:lblOffset val="100"/>
        <c:baseTimeUnit val="years"/>
      </c:dateAx>
      <c:valAx>
        <c:axId val="153354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35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2677.18</c:v>
                </c:pt>
                <c:pt idx="1">
                  <c:v>2116.73</c:v>
                </c:pt>
                <c:pt idx="2">
                  <c:v>1864.1</c:v>
                </c:pt>
                <c:pt idx="3">
                  <c:v>1949.7</c:v>
                </c:pt>
                <c:pt idx="4" formatCode="#,##0.00;&quot;△&quot;#,##0.00">
                  <c:v>0</c:v>
                </c:pt>
              </c:numCache>
            </c:numRef>
          </c:val>
        </c:ser>
        <c:dLbls>
          <c:showLegendKey val="0"/>
          <c:showVal val="0"/>
          <c:showCatName val="0"/>
          <c:showSerName val="0"/>
          <c:showPercent val="0"/>
          <c:showBubbleSize val="0"/>
        </c:dLbls>
        <c:gapWidth val="150"/>
        <c:axId val="153355336"/>
        <c:axId val="23464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ser>
        <c:dLbls>
          <c:showLegendKey val="0"/>
          <c:showVal val="0"/>
          <c:showCatName val="0"/>
          <c:showSerName val="0"/>
          <c:showPercent val="0"/>
          <c:showBubbleSize val="0"/>
        </c:dLbls>
        <c:marker val="1"/>
        <c:smooth val="0"/>
        <c:axId val="153355336"/>
        <c:axId val="234645520"/>
      </c:lineChart>
      <c:dateAx>
        <c:axId val="153355336"/>
        <c:scaling>
          <c:orientation val="minMax"/>
        </c:scaling>
        <c:delete val="1"/>
        <c:axPos val="b"/>
        <c:numFmt formatCode="ge" sourceLinked="1"/>
        <c:majorTickMark val="none"/>
        <c:minorTickMark val="none"/>
        <c:tickLblPos val="none"/>
        <c:crossAx val="234645520"/>
        <c:crosses val="autoZero"/>
        <c:auto val="1"/>
        <c:lblOffset val="100"/>
        <c:baseTimeUnit val="years"/>
      </c:dateAx>
      <c:valAx>
        <c:axId val="23464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355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49.74</c:v>
                </c:pt>
                <c:pt idx="1">
                  <c:v>53.98</c:v>
                </c:pt>
                <c:pt idx="2">
                  <c:v>56.28</c:v>
                </c:pt>
                <c:pt idx="3">
                  <c:v>53.32</c:v>
                </c:pt>
                <c:pt idx="4">
                  <c:v>43.39</c:v>
                </c:pt>
              </c:numCache>
            </c:numRef>
          </c:val>
        </c:ser>
        <c:dLbls>
          <c:showLegendKey val="0"/>
          <c:showVal val="0"/>
          <c:showCatName val="0"/>
          <c:showSerName val="0"/>
          <c:showPercent val="0"/>
          <c:showBubbleSize val="0"/>
        </c:dLbls>
        <c:gapWidth val="150"/>
        <c:axId val="234646696"/>
        <c:axId val="23464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234646696"/>
        <c:axId val="234647088"/>
      </c:lineChart>
      <c:dateAx>
        <c:axId val="234646696"/>
        <c:scaling>
          <c:orientation val="minMax"/>
        </c:scaling>
        <c:delete val="1"/>
        <c:axPos val="b"/>
        <c:numFmt formatCode="ge" sourceLinked="1"/>
        <c:majorTickMark val="none"/>
        <c:minorTickMark val="none"/>
        <c:tickLblPos val="none"/>
        <c:crossAx val="234647088"/>
        <c:crosses val="autoZero"/>
        <c:auto val="1"/>
        <c:lblOffset val="100"/>
        <c:baseTimeUnit val="years"/>
      </c:dateAx>
      <c:valAx>
        <c:axId val="23464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646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162.54</c:v>
                </c:pt>
                <c:pt idx="1">
                  <c:v>164.05</c:v>
                </c:pt>
                <c:pt idx="2">
                  <c:v>154.84</c:v>
                </c:pt>
                <c:pt idx="3">
                  <c:v>160.27000000000001</c:v>
                </c:pt>
                <c:pt idx="4">
                  <c:v>197.3</c:v>
                </c:pt>
              </c:numCache>
            </c:numRef>
          </c:val>
        </c:ser>
        <c:dLbls>
          <c:showLegendKey val="0"/>
          <c:showVal val="0"/>
          <c:showCatName val="0"/>
          <c:showSerName val="0"/>
          <c:showPercent val="0"/>
          <c:showBubbleSize val="0"/>
        </c:dLbls>
        <c:gapWidth val="150"/>
        <c:axId val="234685312"/>
        <c:axId val="234685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234685312"/>
        <c:axId val="234685704"/>
      </c:lineChart>
      <c:dateAx>
        <c:axId val="234685312"/>
        <c:scaling>
          <c:orientation val="minMax"/>
        </c:scaling>
        <c:delete val="1"/>
        <c:axPos val="b"/>
        <c:numFmt formatCode="ge" sourceLinked="1"/>
        <c:majorTickMark val="none"/>
        <c:minorTickMark val="none"/>
        <c:tickLblPos val="none"/>
        <c:crossAx val="234685704"/>
        <c:crosses val="autoZero"/>
        <c:auto val="1"/>
        <c:lblOffset val="100"/>
        <c:baseTimeUnit val="years"/>
      </c:dateAx>
      <c:valAx>
        <c:axId val="234685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68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高山村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3796</v>
      </c>
      <c r="AM8" s="47"/>
      <c r="AN8" s="47"/>
      <c r="AO8" s="47"/>
      <c r="AP8" s="47"/>
      <c r="AQ8" s="47"/>
      <c r="AR8" s="47"/>
      <c r="AS8" s="47"/>
      <c r="AT8" s="43">
        <f>データ!S6</f>
        <v>64.180000000000007</v>
      </c>
      <c r="AU8" s="43"/>
      <c r="AV8" s="43"/>
      <c r="AW8" s="43"/>
      <c r="AX8" s="43"/>
      <c r="AY8" s="43"/>
      <c r="AZ8" s="43"/>
      <c r="BA8" s="43"/>
      <c r="BB8" s="43">
        <f>データ!T6</f>
        <v>59.15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22.47</v>
      </c>
      <c r="Q10" s="43"/>
      <c r="R10" s="43"/>
      <c r="S10" s="43"/>
      <c r="T10" s="43"/>
      <c r="U10" s="43"/>
      <c r="V10" s="43"/>
      <c r="W10" s="43">
        <f>データ!P6</f>
        <v>100</v>
      </c>
      <c r="X10" s="43"/>
      <c r="Y10" s="43"/>
      <c r="Z10" s="43"/>
      <c r="AA10" s="43"/>
      <c r="AB10" s="43"/>
      <c r="AC10" s="43"/>
      <c r="AD10" s="47">
        <f>データ!Q6</f>
        <v>2000</v>
      </c>
      <c r="AE10" s="47"/>
      <c r="AF10" s="47"/>
      <c r="AG10" s="47"/>
      <c r="AH10" s="47"/>
      <c r="AI10" s="47"/>
      <c r="AJ10" s="47"/>
      <c r="AK10" s="2"/>
      <c r="AL10" s="47">
        <f>データ!U6</f>
        <v>842</v>
      </c>
      <c r="AM10" s="47"/>
      <c r="AN10" s="47"/>
      <c r="AO10" s="47"/>
      <c r="AP10" s="47"/>
      <c r="AQ10" s="47"/>
      <c r="AR10" s="47"/>
      <c r="AS10" s="47"/>
      <c r="AT10" s="43">
        <f>データ!V6</f>
        <v>0.2</v>
      </c>
      <c r="AU10" s="43"/>
      <c r="AV10" s="43"/>
      <c r="AW10" s="43"/>
      <c r="AX10" s="43"/>
      <c r="AY10" s="43"/>
      <c r="AZ10" s="43"/>
      <c r="BA10" s="43"/>
      <c r="BB10" s="43">
        <f>データ!W6</f>
        <v>4210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104281</v>
      </c>
      <c r="D6" s="31">
        <f t="shared" si="3"/>
        <v>47</v>
      </c>
      <c r="E6" s="31">
        <f t="shared" si="3"/>
        <v>18</v>
      </c>
      <c r="F6" s="31">
        <f t="shared" si="3"/>
        <v>0</v>
      </c>
      <c r="G6" s="31">
        <f t="shared" si="3"/>
        <v>0</v>
      </c>
      <c r="H6" s="31" t="str">
        <f t="shared" si="3"/>
        <v>群馬県　高山村</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22.47</v>
      </c>
      <c r="P6" s="32">
        <f t="shared" si="3"/>
        <v>100</v>
      </c>
      <c r="Q6" s="32">
        <f t="shared" si="3"/>
        <v>2000</v>
      </c>
      <c r="R6" s="32">
        <f t="shared" si="3"/>
        <v>3796</v>
      </c>
      <c r="S6" s="32">
        <f t="shared" si="3"/>
        <v>64.180000000000007</v>
      </c>
      <c r="T6" s="32">
        <f t="shared" si="3"/>
        <v>59.15</v>
      </c>
      <c r="U6" s="32">
        <f t="shared" si="3"/>
        <v>842</v>
      </c>
      <c r="V6" s="32">
        <f t="shared" si="3"/>
        <v>0.2</v>
      </c>
      <c r="W6" s="32">
        <f t="shared" si="3"/>
        <v>4210</v>
      </c>
      <c r="X6" s="33">
        <f>IF(X7="",NA(),X7)</f>
        <v>104.08</v>
      </c>
      <c r="Y6" s="33">
        <f t="shared" ref="Y6:AG6" si="4">IF(Y7="",NA(),Y7)</f>
        <v>102.86</v>
      </c>
      <c r="Z6" s="33">
        <f t="shared" si="4"/>
        <v>103.15</v>
      </c>
      <c r="AA6" s="33">
        <f t="shared" si="4"/>
        <v>98.86</v>
      </c>
      <c r="AB6" s="33">
        <f t="shared" si="4"/>
        <v>96.68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2677.18</v>
      </c>
      <c r="BF6" s="33">
        <f t="shared" ref="BF6:BN6" si="7">IF(BF7="",NA(),BF7)</f>
        <v>2116.73</v>
      </c>
      <c r="BG6" s="33">
        <f t="shared" si="7"/>
        <v>1864.1</v>
      </c>
      <c r="BH6" s="33">
        <f t="shared" si="7"/>
        <v>1949.7</v>
      </c>
      <c r="BI6" s="32">
        <f t="shared" si="7"/>
        <v>0</v>
      </c>
      <c r="BJ6" s="33">
        <f t="shared" si="7"/>
        <v>421.01</v>
      </c>
      <c r="BK6" s="33">
        <f t="shared" si="7"/>
        <v>430.64</v>
      </c>
      <c r="BL6" s="33">
        <f t="shared" si="7"/>
        <v>446.63</v>
      </c>
      <c r="BM6" s="33">
        <f t="shared" si="7"/>
        <v>416.91</v>
      </c>
      <c r="BN6" s="33">
        <f t="shared" si="7"/>
        <v>392.19</v>
      </c>
      <c r="BO6" s="32" t="str">
        <f>IF(BO7="","",IF(BO7="-","【-】","【"&amp;SUBSTITUTE(TEXT(BO7,"#,##0.00"),"-","△")&amp;"】"))</f>
        <v>【345.93】</v>
      </c>
      <c r="BP6" s="33">
        <f>IF(BP7="",NA(),BP7)</f>
        <v>49.74</v>
      </c>
      <c r="BQ6" s="33">
        <f t="shared" ref="BQ6:BY6" si="8">IF(BQ7="",NA(),BQ7)</f>
        <v>53.98</v>
      </c>
      <c r="BR6" s="33">
        <f t="shared" si="8"/>
        <v>56.28</v>
      </c>
      <c r="BS6" s="33">
        <f t="shared" si="8"/>
        <v>53.32</v>
      </c>
      <c r="BT6" s="33">
        <f t="shared" si="8"/>
        <v>43.39</v>
      </c>
      <c r="BU6" s="33">
        <f t="shared" si="8"/>
        <v>58.98</v>
      </c>
      <c r="BV6" s="33">
        <f t="shared" si="8"/>
        <v>58.78</v>
      </c>
      <c r="BW6" s="33">
        <f t="shared" si="8"/>
        <v>58.53</v>
      </c>
      <c r="BX6" s="33">
        <f t="shared" si="8"/>
        <v>57.93</v>
      </c>
      <c r="BY6" s="33">
        <f t="shared" si="8"/>
        <v>57.03</v>
      </c>
      <c r="BZ6" s="32" t="str">
        <f>IF(BZ7="","",IF(BZ7="-","【-】","【"&amp;SUBSTITUTE(TEXT(BZ7,"#,##0.00"),"-","△")&amp;"】"))</f>
        <v>【59.44】</v>
      </c>
      <c r="CA6" s="33">
        <f>IF(CA7="",NA(),CA7)</f>
        <v>162.54</v>
      </c>
      <c r="CB6" s="33">
        <f t="shared" ref="CB6:CJ6" si="9">IF(CB7="",NA(),CB7)</f>
        <v>164.05</v>
      </c>
      <c r="CC6" s="33">
        <f t="shared" si="9"/>
        <v>154.84</v>
      </c>
      <c r="CD6" s="33">
        <f t="shared" si="9"/>
        <v>160.27000000000001</v>
      </c>
      <c r="CE6" s="33">
        <f t="shared" si="9"/>
        <v>197.3</v>
      </c>
      <c r="CF6" s="33">
        <f t="shared" si="9"/>
        <v>253.84</v>
      </c>
      <c r="CG6" s="33">
        <f t="shared" si="9"/>
        <v>257.02999999999997</v>
      </c>
      <c r="CH6" s="33">
        <f t="shared" si="9"/>
        <v>266.57</v>
      </c>
      <c r="CI6" s="33">
        <f t="shared" si="9"/>
        <v>276.93</v>
      </c>
      <c r="CJ6" s="33">
        <f t="shared" si="9"/>
        <v>283.73</v>
      </c>
      <c r="CK6" s="32" t="str">
        <f>IF(CK7="","",IF(CK7="-","【-】","【"&amp;SUBSTITUTE(TEXT(CK7,"#,##0.00"),"-","△")&amp;"】"))</f>
        <v>【272.79】</v>
      </c>
      <c r="CL6" s="33">
        <f>IF(CL7="",NA(),CL7)</f>
        <v>60.43</v>
      </c>
      <c r="CM6" s="33">
        <f t="shared" ref="CM6:CU6" si="10">IF(CM7="",NA(),CM7)</f>
        <v>65.98</v>
      </c>
      <c r="CN6" s="33">
        <f t="shared" si="10"/>
        <v>73.099999999999994</v>
      </c>
      <c r="CO6" s="33">
        <f t="shared" si="10"/>
        <v>68.900000000000006</v>
      </c>
      <c r="CP6" s="33">
        <f t="shared" si="10"/>
        <v>69.77</v>
      </c>
      <c r="CQ6" s="33">
        <f t="shared" si="10"/>
        <v>60.03</v>
      </c>
      <c r="CR6" s="33">
        <f t="shared" si="10"/>
        <v>61.93</v>
      </c>
      <c r="CS6" s="33">
        <f t="shared" si="10"/>
        <v>58.06</v>
      </c>
      <c r="CT6" s="33">
        <f t="shared" si="10"/>
        <v>59.08</v>
      </c>
      <c r="CU6" s="33">
        <f t="shared" si="10"/>
        <v>58.25</v>
      </c>
      <c r="CV6" s="32" t="str">
        <f>IF(CV7="","",IF(CV7="-","【-】","【"&amp;SUBSTITUTE(TEXT(CV7,"#,##0.00"),"-","△")&amp;"】"))</f>
        <v>【58.84】</v>
      </c>
      <c r="CW6" s="33">
        <f>IF(CW7="",NA(),CW7)</f>
        <v>87.73</v>
      </c>
      <c r="CX6" s="33">
        <f t="shared" ref="CX6:DF6" si="11">IF(CX7="",NA(),CX7)</f>
        <v>91.44</v>
      </c>
      <c r="CY6" s="33">
        <f t="shared" si="11"/>
        <v>92.49</v>
      </c>
      <c r="CZ6" s="33">
        <f t="shared" si="11"/>
        <v>93.4</v>
      </c>
      <c r="DA6" s="33">
        <f t="shared" si="11"/>
        <v>93.11</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104281</v>
      </c>
      <c r="D7" s="35">
        <v>47</v>
      </c>
      <c r="E7" s="35">
        <v>18</v>
      </c>
      <c r="F7" s="35">
        <v>0</v>
      </c>
      <c r="G7" s="35">
        <v>0</v>
      </c>
      <c r="H7" s="35" t="s">
        <v>96</v>
      </c>
      <c r="I7" s="35" t="s">
        <v>97</v>
      </c>
      <c r="J7" s="35" t="s">
        <v>98</v>
      </c>
      <c r="K7" s="35" t="s">
        <v>99</v>
      </c>
      <c r="L7" s="35" t="s">
        <v>100</v>
      </c>
      <c r="M7" s="36" t="s">
        <v>101</v>
      </c>
      <c r="N7" s="36" t="s">
        <v>102</v>
      </c>
      <c r="O7" s="36">
        <v>22.47</v>
      </c>
      <c r="P7" s="36">
        <v>100</v>
      </c>
      <c r="Q7" s="36">
        <v>2000</v>
      </c>
      <c r="R7" s="36">
        <v>3796</v>
      </c>
      <c r="S7" s="36">
        <v>64.180000000000007</v>
      </c>
      <c r="T7" s="36">
        <v>59.15</v>
      </c>
      <c r="U7" s="36">
        <v>842</v>
      </c>
      <c r="V7" s="36">
        <v>0.2</v>
      </c>
      <c r="W7" s="36">
        <v>4210</v>
      </c>
      <c r="X7" s="36">
        <v>104.08</v>
      </c>
      <c r="Y7" s="36">
        <v>102.86</v>
      </c>
      <c r="Z7" s="36">
        <v>103.15</v>
      </c>
      <c r="AA7" s="36">
        <v>98.86</v>
      </c>
      <c r="AB7" s="36">
        <v>96.68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2677.18</v>
      </c>
      <c r="BF7" s="36">
        <v>2116.73</v>
      </c>
      <c r="BG7" s="36">
        <v>1864.1</v>
      </c>
      <c r="BH7" s="36">
        <v>1949.7</v>
      </c>
      <c r="BI7" s="36">
        <v>0</v>
      </c>
      <c r="BJ7" s="36">
        <v>421.01</v>
      </c>
      <c r="BK7" s="36">
        <v>430.64</v>
      </c>
      <c r="BL7" s="36">
        <v>446.63</v>
      </c>
      <c r="BM7" s="36">
        <v>416.91</v>
      </c>
      <c r="BN7" s="36">
        <v>392.19</v>
      </c>
      <c r="BO7" s="36">
        <v>345.93</v>
      </c>
      <c r="BP7" s="36">
        <v>49.74</v>
      </c>
      <c r="BQ7" s="36">
        <v>53.98</v>
      </c>
      <c r="BR7" s="36">
        <v>56.28</v>
      </c>
      <c r="BS7" s="36">
        <v>53.32</v>
      </c>
      <c r="BT7" s="36">
        <v>43.39</v>
      </c>
      <c r="BU7" s="36">
        <v>58.98</v>
      </c>
      <c r="BV7" s="36">
        <v>58.78</v>
      </c>
      <c r="BW7" s="36">
        <v>58.53</v>
      </c>
      <c r="BX7" s="36">
        <v>57.93</v>
      </c>
      <c r="BY7" s="36">
        <v>57.03</v>
      </c>
      <c r="BZ7" s="36">
        <v>59.44</v>
      </c>
      <c r="CA7" s="36">
        <v>162.54</v>
      </c>
      <c r="CB7" s="36">
        <v>164.05</v>
      </c>
      <c r="CC7" s="36">
        <v>154.84</v>
      </c>
      <c r="CD7" s="36">
        <v>160.27000000000001</v>
      </c>
      <c r="CE7" s="36">
        <v>197.3</v>
      </c>
      <c r="CF7" s="36">
        <v>253.84</v>
      </c>
      <c r="CG7" s="36">
        <v>257.02999999999997</v>
      </c>
      <c r="CH7" s="36">
        <v>266.57</v>
      </c>
      <c r="CI7" s="36">
        <v>276.93</v>
      </c>
      <c r="CJ7" s="36">
        <v>283.73</v>
      </c>
      <c r="CK7" s="36">
        <v>272.79000000000002</v>
      </c>
      <c r="CL7" s="36">
        <v>60.43</v>
      </c>
      <c r="CM7" s="36">
        <v>65.98</v>
      </c>
      <c r="CN7" s="36">
        <v>73.099999999999994</v>
      </c>
      <c r="CO7" s="36">
        <v>68.900000000000006</v>
      </c>
      <c r="CP7" s="36">
        <v>69.77</v>
      </c>
      <c r="CQ7" s="36">
        <v>60.03</v>
      </c>
      <c r="CR7" s="36">
        <v>61.93</v>
      </c>
      <c r="CS7" s="36">
        <v>58.06</v>
      </c>
      <c r="CT7" s="36">
        <v>59.08</v>
      </c>
      <c r="CU7" s="36">
        <v>58.25</v>
      </c>
      <c r="CV7" s="36">
        <v>58.84</v>
      </c>
      <c r="CW7" s="36">
        <v>87.73</v>
      </c>
      <c r="CX7" s="36">
        <v>91.44</v>
      </c>
      <c r="CY7" s="36">
        <v>92.49</v>
      </c>
      <c r="CZ7" s="36">
        <v>93.4</v>
      </c>
      <c r="DA7" s="36">
        <v>93.11</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dcterms:created xsi:type="dcterms:W3CDTF">2017-02-08T03:22:28Z</dcterms:created>
  <dcterms:modified xsi:type="dcterms:W3CDTF">2017-02-15T23:45:31Z</dcterms:modified>
  <cp:category/>
</cp:coreProperties>
</file>