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1_長野原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<sst xmlns="http://schemas.openxmlformats.org/spreadsheetml/2006/main" count="232" uniqueCount="111">
  <si>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</si>
  <si>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</si>
  <si>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</si>
  <si>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</si>
  <si>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</si>
  <si>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</si>
  <si>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</si>
  <si>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</si>
  <si>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</si>
  <si>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</si>
  <si>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</si>
  <si>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</si>
  <si>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</si>
  <si>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</si>
  <si>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</si>
  <si>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</si>
  <si>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</si>
  <si>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</si>
  <si>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</si>
  <si>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</si>
  <si>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</si>
  <si>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</si>
  <si>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</si>
  <si>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</si>
  <si>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</si>
  <si>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</si>
  <si>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</si>
  <si>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</si>
  <si>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</si>
  <si>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</si>
  <si>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</si>
  <si>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</si>
  <si>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</si>
  <si>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</si>
  <si>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</si>
  <si>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</si>
  <si>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</si>
  <si>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</si>
  <si>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</si>
  <si>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</si>
  <si>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</si>
  <si>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</si>
  <si>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</si>
  <si>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</si>
  <si>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</si>
  <si>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</si>
  <si>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</si>
  <si>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</si>
  <si>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</si>
  <si>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</si>
  <si>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</si>
  <si>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</si>
  <si>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</si>
  <si>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</si>
  <si>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</si>
  <si>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</si>
  <si>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</si>
  <si>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</si>
  <si>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</si>
  <si>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</si>
  <si>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</si>
  <si>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</si>
  <si>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</si>
  <si>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</si>
  <si>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</si>
  <si>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</si>
  <si>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</si>
  <si>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</si>
  <si>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</si>
  <si>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</si>
  <si>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</si>
  <si>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</si>
  <si>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</si>
  <si>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</si>
  <si>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</si>
  <si>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</si>
  <si>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</si>
  <si>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</si>
  <si>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</si>
  <si>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</si>
  <si>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</si>
  <si>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</si>
  <si>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</si>
  <si>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</si>
  <si>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</si>
  <si>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</si>
  <si>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</si>
  <si>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</si>
  <si>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</si>
  <si>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</si>
  <si>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</si>
  <si>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</si>
  <si>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</si>
  <si>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</si>
  <si>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</si>
  <si>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</si>
  <si>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</si>
  <si>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</si>
  <si>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</si>
  <si>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</si>
  <si>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</si>
  <si>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</si>
  <si>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</si>
  <si>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</si>
  <si>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</si>
  <si>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</si>
  <si>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</si>
  <si>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</si>
  <si>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⑤経費回収率が類似団体より低いため使用料金が適正ではないと考えられます。適正な維持管理を行い設備への負荷を軽減させ維持管理コストを減らしていくことが重要だと考えます。</t>
    <rPh sb="1" eb="3">
      <t>ケイヒ</t>
    </rPh>
    <rPh sb="3" eb="6">
      <t>カイシュウリツ</t>
    </rPh>
    <rPh sb="7" eb="9">
      <t>ルイジ</t>
    </rPh>
    <rPh sb="9" eb="11">
      <t>ダンタイ</t>
    </rPh>
    <rPh sb="13" eb="14">
      <t>ヒク</t>
    </rPh>
    <rPh sb="17" eb="19">
      <t>シヨウ</t>
    </rPh>
    <rPh sb="19" eb="21">
      <t>リョウキン</t>
    </rPh>
    <rPh sb="22" eb="24">
      <t>テキセイ</t>
    </rPh>
    <rPh sb="29" eb="30">
      <t>カンガ</t>
    </rPh>
    <rPh sb="36" eb="38">
      <t>テキセイ</t>
    </rPh>
    <rPh sb="39" eb="41">
      <t>イジ</t>
    </rPh>
    <rPh sb="41" eb="43">
      <t>カンリ</t>
    </rPh>
    <rPh sb="44" eb="45">
      <t>オコナ</t>
    </rPh>
    <rPh sb="46" eb="48">
      <t>セツビ</t>
    </rPh>
    <rPh sb="50" eb="52">
      <t>フカ</t>
    </rPh>
    <rPh sb="53" eb="55">
      <t>ケイゲン</t>
    </rPh>
    <rPh sb="57" eb="59">
      <t>イジ</t>
    </rPh>
    <rPh sb="59" eb="61">
      <t>カンリ</t>
    </rPh>
    <rPh sb="65" eb="66">
      <t>ヘ</t>
    </rPh>
    <rPh sb="74" eb="76">
      <t>ジュウヨウ</t>
    </rPh>
    <rPh sb="78" eb="79">
      <t>カンガ</t>
    </rPh>
    <phoneticPr fontId="4"/>
  </si>
  <si>
    <t>①収益的収支比率は127.6％となっている。使用料・前年度繰越金・一般会計からの繰入金で賄っています。
④の企業債残高については企業債はないが使用料で賄えない部分を一般会計からの繰入金で補填して事業を実施している状況です。
効率性については⑥汚水処理原価、⑦施設利用率については概ね類似平均と同等の数値となっており、⑧の水洗化率についても類似団体より高い数値となっているにもかかわらず、⑤経費回収率が類似団体を下回っていることから使用料金が適正ではないことが考えられます。</t>
    <rPh sb="1" eb="4">
      <t>シュウエキテキ</t>
    </rPh>
    <rPh sb="4" eb="6">
      <t>シュウシ</t>
    </rPh>
    <rPh sb="6" eb="8">
      <t>ヒリツ</t>
    </rPh>
    <rPh sb="22" eb="25">
      <t>シヨウリョウ</t>
    </rPh>
    <rPh sb="26" eb="29">
      <t>ゼンネンド</t>
    </rPh>
    <rPh sb="29" eb="32">
      <t>クリコシキン</t>
    </rPh>
    <rPh sb="33" eb="35">
      <t>イッパン</t>
    </rPh>
    <rPh sb="35" eb="37">
      <t>カイケイ</t>
    </rPh>
    <rPh sb="40" eb="43">
      <t>クリイレキン</t>
    </rPh>
    <rPh sb="44" eb="45">
      <t>マカナ</t>
    </rPh>
    <rPh sb="54" eb="57">
      <t>キギョウサイ</t>
    </rPh>
    <rPh sb="57" eb="59">
      <t>ザンダカ</t>
    </rPh>
    <rPh sb="64" eb="67">
      <t>キギョウサイ</t>
    </rPh>
    <rPh sb="71" eb="74">
      <t>シヨウリョウ</t>
    </rPh>
    <rPh sb="75" eb="76">
      <t>マカナ</t>
    </rPh>
    <rPh sb="79" eb="81">
      <t>ブブン</t>
    </rPh>
    <rPh sb="82" eb="84">
      <t>イッパン</t>
    </rPh>
    <rPh sb="84" eb="86">
      <t>カイケイ</t>
    </rPh>
    <rPh sb="89" eb="92">
      <t>クリイレキン</t>
    </rPh>
    <rPh sb="93" eb="95">
      <t>ホテン</t>
    </rPh>
    <rPh sb="97" eb="99">
      <t>ジギョウ</t>
    </rPh>
    <rPh sb="100" eb="102">
      <t>ジッシ</t>
    </rPh>
    <rPh sb="106" eb="108">
      <t>ジョウキョウ</t>
    </rPh>
    <rPh sb="113" eb="116">
      <t>コウリツセイ</t>
    </rPh>
    <rPh sb="122" eb="124">
      <t>オスイ</t>
    </rPh>
    <rPh sb="124" eb="126">
      <t>ショリ</t>
    </rPh>
    <rPh sb="126" eb="128">
      <t>ゲンカ</t>
    </rPh>
    <rPh sb="130" eb="132">
      <t>シセツ</t>
    </rPh>
    <rPh sb="132" eb="135">
      <t>リヨウリツ</t>
    </rPh>
    <rPh sb="140" eb="141">
      <t>オオム</t>
    </rPh>
    <rPh sb="142" eb="144">
      <t>ルイジ</t>
    </rPh>
    <rPh sb="144" eb="146">
      <t>ヘイキン</t>
    </rPh>
    <rPh sb="147" eb="149">
      <t>ドウトウ</t>
    </rPh>
    <rPh sb="150" eb="152">
      <t>スウチ</t>
    </rPh>
    <rPh sb="161" eb="163">
      <t>スイセン</t>
    </rPh>
    <rPh sb="163" eb="164">
      <t>カ</t>
    </rPh>
    <rPh sb="164" eb="165">
      <t>リツ</t>
    </rPh>
    <rPh sb="170" eb="172">
      <t>ルイジ</t>
    </rPh>
    <rPh sb="172" eb="174">
      <t>ダンタイ</t>
    </rPh>
    <rPh sb="176" eb="177">
      <t>タカ</t>
    </rPh>
    <rPh sb="178" eb="180">
      <t>スウチ</t>
    </rPh>
    <rPh sb="195" eb="197">
      <t>ケイヒ</t>
    </rPh>
    <rPh sb="197" eb="200">
      <t>カイシュウリツ</t>
    </rPh>
    <rPh sb="201" eb="203">
      <t>ルイジ</t>
    </rPh>
    <rPh sb="203" eb="205">
      <t>ダンタイ</t>
    </rPh>
    <rPh sb="206" eb="208">
      <t>シタマワ</t>
    </rPh>
    <rPh sb="216" eb="218">
      <t>シヨウ</t>
    </rPh>
    <rPh sb="218" eb="220">
      <t>リョウキン</t>
    </rPh>
    <rPh sb="221" eb="223">
      <t>テキセイ</t>
    </rPh>
    <rPh sb="230" eb="231">
      <t>カンガ</t>
    </rPh>
    <phoneticPr fontId="4"/>
  </si>
  <si>
    <t>平成21年度より実施した事業のため比較的新しい設備です。</t>
    <rPh sb="0" eb="2">
      <t>ヘイセイ</t>
    </rPh>
    <rPh sb="4" eb="6">
      <t>ネンド</t>
    </rPh>
    <rPh sb="8" eb="10">
      <t>ジッシ</t>
    </rPh>
    <rPh sb="12" eb="14">
      <t>ジギョウ</t>
    </rPh>
    <rPh sb="17" eb="20">
      <t>ヒカクテキ</t>
    </rPh>
    <rPh sb="20" eb="21">
      <t>アタラ</t>
    </rPh>
    <rPh sb="23" eb="25">
      <t>セツビ</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</si>
</sst>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1695696"/>
        <c:axId val="24169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41695696"/>
        <c:axId val="241696088"/>
      </c:lineChart>
      <c:dateAx>
        <c:axId val="241695696"/>
        <c:scaling>
          <c:orientation val="minMax"/>
        </c:scaling>
        <c:delete val="1"/>
        <c:axPos val="b"/>
        <c:numFmt formatCode="ge" sourceLinked="1"/>
        <c:majorTickMark val="none"/>
        <c:minorTickMark val="none"/>
        <c:tickLblPos val="none"/>
        <c:crossAx val="241696088"/>
        <c:crosses val="autoZero"/>
        <c:auto val="1"/>
        <c:lblOffset val="100"/>
        <c:baseTimeUnit val="years"/>
      </c:dateAx>
      <c:valAx>
        <c:axId val="24169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69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47.95</c:v>
                </c:pt>
                <c:pt idx="1">
                  <c:v>64.709999999999994</c:v>
                </c:pt>
                <c:pt idx="2">
                  <c:v>59.8</c:v>
                </c:pt>
                <c:pt idx="3">
                  <c:v>51.96</c:v>
                </c:pt>
                <c:pt idx="4">
                  <c:v>51.96</c:v>
                </c:pt>
              </c:numCache>
            </c:numRef>
          </c:val>
        </c:ser>
        <c:dLbls>
          <c:showLegendKey val="0"/>
          <c:showVal val="0"/>
          <c:showCatName val="0"/>
          <c:showSerName val="0"/>
          <c:showPercent val="0"/>
          <c:showBubbleSize val="0"/>
        </c:dLbls>
        <c:gapWidth val="150"/>
        <c:axId val="447226752"/>
        <c:axId val="44722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447226752"/>
        <c:axId val="447227144"/>
      </c:lineChart>
      <c:dateAx>
        <c:axId val="447226752"/>
        <c:scaling>
          <c:orientation val="minMax"/>
        </c:scaling>
        <c:delete val="1"/>
        <c:axPos val="b"/>
        <c:numFmt formatCode="ge" sourceLinked="1"/>
        <c:majorTickMark val="none"/>
        <c:minorTickMark val="none"/>
        <c:tickLblPos val="none"/>
        <c:crossAx val="447227144"/>
        <c:crosses val="autoZero"/>
        <c:auto val="1"/>
        <c:lblOffset val="100"/>
        <c:baseTimeUnit val="years"/>
      </c:dateAx>
      <c:valAx>
        <c:axId val="44722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2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47228320"/>
        <c:axId val="44722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447228320"/>
        <c:axId val="447228712"/>
      </c:lineChart>
      <c:dateAx>
        <c:axId val="447228320"/>
        <c:scaling>
          <c:orientation val="minMax"/>
        </c:scaling>
        <c:delete val="1"/>
        <c:axPos val="b"/>
        <c:numFmt formatCode="ge" sourceLinked="1"/>
        <c:majorTickMark val="none"/>
        <c:minorTickMark val="none"/>
        <c:tickLblPos val="none"/>
        <c:crossAx val="447228712"/>
        <c:crosses val="autoZero"/>
        <c:auto val="1"/>
        <c:lblOffset val="100"/>
        <c:baseTimeUnit val="years"/>
      </c:dateAx>
      <c:valAx>
        <c:axId val="44722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2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128.41</c:v>
                </c:pt>
                <c:pt idx="1">
                  <c:v>100</c:v>
                </c:pt>
                <c:pt idx="2">
                  <c:v>100</c:v>
                </c:pt>
                <c:pt idx="3">
                  <c:v>73.67</c:v>
                </c:pt>
                <c:pt idx="4">
                  <c:v>127.6</c:v>
                </c:pt>
              </c:numCache>
            </c:numRef>
          </c:val>
        </c:ser>
        <c:dLbls>
          <c:showLegendKey val="0"/>
          <c:showVal val="0"/>
          <c:showCatName val="0"/>
          <c:showSerName val="0"/>
          <c:showPercent val="0"/>
          <c:showBubbleSize val="0"/>
        </c:dLbls>
        <c:gapWidth val="150"/>
        <c:axId val="242855752"/>
        <c:axId val="24285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855752"/>
        <c:axId val="242856144"/>
      </c:lineChart>
      <c:dateAx>
        <c:axId val="242855752"/>
        <c:scaling>
          <c:orientation val="minMax"/>
        </c:scaling>
        <c:delete val="1"/>
        <c:axPos val="b"/>
        <c:numFmt formatCode="ge" sourceLinked="1"/>
        <c:majorTickMark val="none"/>
        <c:minorTickMark val="none"/>
        <c:tickLblPos val="none"/>
        <c:crossAx val="242856144"/>
        <c:crosses val="autoZero"/>
        <c:auto val="1"/>
        <c:lblOffset val="100"/>
        <c:baseTimeUnit val="years"/>
      </c:dateAx>
      <c:valAx>
        <c:axId val="24285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5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857320"/>
        <c:axId val="243230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857320"/>
        <c:axId val="243230840"/>
      </c:lineChart>
      <c:dateAx>
        <c:axId val="242857320"/>
        <c:scaling>
          <c:orientation val="minMax"/>
        </c:scaling>
        <c:delete val="1"/>
        <c:axPos val="b"/>
        <c:numFmt formatCode="ge" sourceLinked="1"/>
        <c:majorTickMark val="none"/>
        <c:minorTickMark val="none"/>
        <c:tickLblPos val="none"/>
        <c:crossAx val="243230840"/>
        <c:crosses val="autoZero"/>
        <c:auto val="1"/>
        <c:lblOffset val="100"/>
        <c:baseTimeUnit val="years"/>
      </c:dateAx>
      <c:valAx>
        <c:axId val="24323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5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3232016"/>
        <c:axId val="24323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3232016"/>
        <c:axId val="243232408"/>
      </c:lineChart>
      <c:dateAx>
        <c:axId val="243232016"/>
        <c:scaling>
          <c:orientation val="minMax"/>
        </c:scaling>
        <c:delete val="1"/>
        <c:axPos val="b"/>
        <c:numFmt formatCode="ge" sourceLinked="1"/>
        <c:majorTickMark val="none"/>
        <c:minorTickMark val="none"/>
        <c:tickLblPos val="none"/>
        <c:crossAx val="243232408"/>
        <c:crosses val="autoZero"/>
        <c:auto val="1"/>
        <c:lblOffset val="100"/>
        <c:baseTimeUnit val="years"/>
      </c:dateAx>
      <c:valAx>
        <c:axId val="24323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23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790720"/>
        <c:axId val="24279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790720"/>
        <c:axId val="242791112"/>
      </c:lineChart>
      <c:dateAx>
        <c:axId val="242790720"/>
        <c:scaling>
          <c:orientation val="minMax"/>
        </c:scaling>
        <c:delete val="1"/>
        <c:axPos val="b"/>
        <c:numFmt formatCode="ge" sourceLinked="1"/>
        <c:majorTickMark val="none"/>
        <c:minorTickMark val="none"/>
        <c:tickLblPos val="none"/>
        <c:crossAx val="242791112"/>
        <c:crosses val="autoZero"/>
        <c:auto val="1"/>
        <c:lblOffset val="100"/>
        <c:baseTimeUnit val="years"/>
      </c:dateAx>
      <c:valAx>
        <c:axId val="24279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9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792288"/>
        <c:axId val="24279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792288"/>
        <c:axId val="242792680"/>
      </c:lineChart>
      <c:dateAx>
        <c:axId val="242792288"/>
        <c:scaling>
          <c:orientation val="minMax"/>
        </c:scaling>
        <c:delete val="1"/>
        <c:axPos val="b"/>
        <c:numFmt formatCode="ge" sourceLinked="1"/>
        <c:majorTickMark val="none"/>
        <c:minorTickMark val="none"/>
        <c:tickLblPos val="none"/>
        <c:crossAx val="242792680"/>
        <c:crosses val="autoZero"/>
        <c:auto val="1"/>
        <c:lblOffset val="100"/>
        <c:baseTimeUnit val="years"/>
      </c:dateAx>
      <c:valAx>
        <c:axId val="24279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7185008"/>
        <c:axId val="44718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447185008"/>
        <c:axId val="447185400"/>
      </c:lineChart>
      <c:dateAx>
        <c:axId val="447185008"/>
        <c:scaling>
          <c:orientation val="minMax"/>
        </c:scaling>
        <c:delete val="1"/>
        <c:axPos val="b"/>
        <c:numFmt formatCode="ge" sourceLinked="1"/>
        <c:majorTickMark val="none"/>
        <c:minorTickMark val="none"/>
        <c:tickLblPos val="none"/>
        <c:crossAx val="447185400"/>
        <c:crosses val="autoZero"/>
        <c:auto val="1"/>
        <c:lblOffset val="100"/>
        <c:baseTimeUnit val="years"/>
      </c:dateAx>
      <c:valAx>
        <c:axId val="44718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18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128.41</c:v>
                </c:pt>
                <c:pt idx="1">
                  <c:v>47.61</c:v>
                </c:pt>
                <c:pt idx="2">
                  <c:v>54.95</c:v>
                </c:pt>
                <c:pt idx="3">
                  <c:v>49.67</c:v>
                </c:pt>
                <c:pt idx="4">
                  <c:v>47.44</c:v>
                </c:pt>
              </c:numCache>
            </c:numRef>
          </c:val>
        </c:ser>
        <c:dLbls>
          <c:showLegendKey val="0"/>
          <c:showVal val="0"/>
          <c:showCatName val="0"/>
          <c:showSerName val="0"/>
          <c:showPercent val="0"/>
          <c:showBubbleSize val="0"/>
        </c:dLbls>
        <c:gapWidth val="150"/>
        <c:axId val="447186576"/>
        <c:axId val="447186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447186576"/>
        <c:axId val="447186968"/>
      </c:lineChart>
      <c:dateAx>
        <c:axId val="447186576"/>
        <c:scaling>
          <c:orientation val="minMax"/>
        </c:scaling>
        <c:delete val="1"/>
        <c:axPos val="b"/>
        <c:numFmt formatCode="ge" sourceLinked="1"/>
        <c:majorTickMark val="none"/>
        <c:minorTickMark val="none"/>
        <c:tickLblPos val="none"/>
        <c:crossAx val="447186968"/>
        <c:crosses val="autoZero"/>
        <c:auto val="1"/>
        <c:lblOffset val="100"/>
        <c:baseTimeUnit val="years"/>
      </c:dateAx>
      <c:valAx>
        <c:axId val="447186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18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85.81</c:v>
                </c:pt>
                <c:pt idx="1">
                  <c:v>230.1</c:v>
                </c:pt>
                <c:pt idx="2">
                  <c:v>196.64</c:v>
                </c:pt>
                <c:pt idx="3">
                  <c:v>240.3</c:v>
                </c:pt>
                <c:pt idx="4">
                  <c:v>248.51</c:v>
                </c:pt>
              </c:numCache>
            </c:numRef>
          </c:val>
        </c:ser>
        <c:dLbls>
          <c:showLegendKey val="0"/>
          <c:showVal val="0"/>
          <c:showCatName val="0"/>
          <c:showSerName val="0"/>
          <c:showPercent val="0"/>
          <c:showBubbleSize val="0"/>
        </c:dLbls>
        <c:gapWidth val="150"/>
        <c:axId val="447188144"/>
        <c:axId val="447188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447188144"/>
        <c:axId val="447188536"/>
      </c:lineChart>
      <c:dateAx>
        <c:axId val="447188144"/>
        <c:scaling>
          <c:orientation val="minMax"/>
        </c:scaling>
        <c:delete val="1"/>
        <c:axPos val="b"/>
        <c:numFmt formatCode="ge" sourceLinked="1"/>
        <c:majorTickMark val="none"/>
        <c:minorTickMark val="none"/>
        <c:tickLblPos val="none"/>
        <c:crossAx val="447188536"/>
        <c:crosses val="autoZero"/>
        <c:auto val="1"/>
        <c:lblOffset val="100"/>
        <c:baseTimeUnit val="years"/>
      </c:dateAx>
      <c:valAx>
        <c:axId val="44718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18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長野原町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5852</v>
      </c>
      <c r="AM8" s="47"/>
      <c r="AN8" s="47"/>
      <c r="AO8" s="47"/>
      <c r="AP8" s="47"/>
      <c r="AQ8" s="47"/>
      <c r="AR8" s="47"/>
      <c r="AS8" s="47"/>
      <c r="AT8" s="43">
        <f>データ!S6</f>
        <v>133.85</v>
      </c>
      <c r="AU8" s="43"/>
      <c r="AV8" s="43"/>
      <c r="AW8" s="43"/>
      <c r="AX8" s="43"/>
      <c r="AY8" s="43"/>
      <c r="AZ8" s="43"/>
      <c r="BA8" s="43"/>
      <c r="BB8" s="43">
        <f>データ!T6</f>
        <v>43.72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3.44</v>
      </c>
      <c r="Q10" s="43"/>
      <c r="R10" s="43"/>
      <c r="S10" s="43"/>
      <c r="T10" s="43"/>
      <c r="U10" s="43"/>
      <c r="V10" s="43"/>
      <c r="W10" s="43">
        <f>データ!P6</f>
        <v>100</v>
      </c>
      <c r="X10" s="43"/>
      <c r="Y10" s="43"/>
      <c r="Z10" s="43"/>
      <c r="AA10" s="43"/>
      <c r="AB10" s="43"/>
      <c r="AC10" s="43"/>
      <c r="AD10" s="47">
        <f>データ!Q6</f>
        <v>2160</v>
      </c>
      <c r="AE10" s="47"/>
      <c r="AF10" s="47"/>
      <c r="AG10" s="47"/>
      <c r="AH10" s="47"/>
      <c r="AI10" s="47"/>
      <c r="AJ10" s="47"/>
      <c r="AK10" s="2"/>
      <c r="AL10" s="47">
        <f>データ!U6</f>
        <v>200</v>
      </c>
      <c r="AM10" s="47"/>
      <c r="AN10" s="47"/>
      <c r="AO10" s="47"/>
      <c r="AP10" s="47"/>
      <c r="AQ10" s="47"/>
      <c r="AR10" s="47"/>
      <c r="AS10" s="47"/>
      <c r="AT10" s="43">
        <f>データ!V6</f>
        <v>117.5</v>
      </c>
      <c r="AU10" s="43"/>
      <c r="AV10" s="43"/>
      <c r="AW10" s="43"/>
      <c r="AX10" s="43"/>
      <c r="AY10" s="43"/>
      <c r="AZ10" s="43"/>
      <c r="BA10" s="43"/>
      <c r="BB10" s="43">
        <f>データ!W6</f>
        <v>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104248</v>
      </c>
      <c r="D6" s="31">
        <f t="shared" si="3"/>
        <v>47</v>
      </c>
      <c r="E6" s="31">
        <f t="shared" si="3"/>
        <v>18</v>
      </c>
      <c r="F6" s="31">
        <f t="shared" si="3"/>
        <v>0</v>
      </c>
      <c r="G6" s="31">
        <f t="shared" si="3"/>
        <v>0</v>
      </c>
      <c r="H6" s="31" t="str">
        <f t="shared" si="3"/>
        <v>群馬県　長野原町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3.44</v>
      </c>
      <c r="P6" s="32">
        <f t="shared" si="3"/>
        <v>100</v>
      </c>
      <c r="Q6" s="32">
        <f t="shared" si="3"/>
        <v>2160</v>
      </c>
      <c r="R6" s="32">
        <f t="shared" si="3"/>
        <v>5852</v>
      </c>
      <c r="S6" s="32">
        <f t="shared" si="3"/>
        <v>133.85</v>
      </c>
      <c r="T6" s="32">
        <f t="shared" si="3"/>
        <v>43.72</v>
      </c>
      <c r="U6" s="32">
        <f t="shared" si="3"/>
        <v>200</v>
      </c>
      <c r="V6" s="32">
        <f t="shared" si="3"/>
        <v>117.5</v>
      </c>
      <c r="W6" s="32">
        <f t="shared" si="3"/>
        <v>1.7</v>
      </c>
      <c r="X6" s="33">
        <f>IF(X7="",NA(),X7)</f>
        <v>128.41</v>
      </c>
      <c r="Y6" s="33">
        <f t="shared" ref="Y6:AG6" si="4">IF(Y7="",NA(),Y7)</f>
        <v>100</v>
      </c>
      <c r="Z6" s="33">
        <f t="shared" si="4"/>
        <v>100</v>
      </c>
      <c r="AA6" s="33">
        <f t="shared" si="4"/>
        <v>73.67</v>
      </c>
      <c r="AB6" s="33">
        <f t="shared" si="4"/>
        <v>127.6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430.64</v>
      </c>
      <c r="BL6" s="33">
        <f t="shared" si="7"/>
        <v>446.63</v>
      </c>
      <c r="BM6" s="33">
        <f t="shared" si="7"/>
        <v>416.91</v>
      </c>
      <c r="BN6" s="33">
        <f t="shared" si="7"/>
        <v>392.19</v>
      </c>
      <c r="BO6" s="32" t="str">
        <f>IF(BO7="","",IF(BO7="-","【-】","【"&amp;SUBSTITUTE(TEXT(BO7,"#,##0.00"),"-","△")&amp;"】"))</f>
        <v>【345.93】</v>
      </c>
      <c r="BP6" s="33">
        <f>IF(BP7="",NA(),BP7)</f>
        <v>128.41</v>
      </c>
      <c r="BQ6" s="33">
        <f t="shared" ref="BQ6:BY6" si="8">IF(BQ7="",NA(),BQ7)</f>
        <v>47.61</v>
      </c>
      <c r="BR6" s="33">
        <f t="shared" si="8"/>
        <v>54.95</v>
      </c>
      <c r="BS6" s="33">
        <f t="shared" si="8"/>
        <v>49.67</v>
      </c>
      <c r="BT6" s="33">
        <f t="shared" si="8"/>
        <v>47.44</v>
      </c>
      <c r="BU6" s="33">
        <f t="shared" si="8"/>
        <v>58.98</v>
      </c>
      <c r="BV6" s="33">
        <f t="shared" si="8"/>
        <v>58.78</v>
      </c>
      <c r="BW6" s="33">
        <f t="shared" si="8"/>
        <v>58.53</v>
      </c>
      <c r="BX6" s="33">
        <f t="shared" si="8"/>
        <v>57.93</v>
      </c>
      <c r="BY6" s="33">
        <f t="shared" si="8"/>
        <v>57.03</v>
      </c>
      <c r="BZ6" s="32" t="str">
        <f>IF(BZ7="","",IF(BZ7="-","【-】","【"&amp;SUBSTITUTE(TEXT(BZ7,"#,##0.00"),"-","△")&amp;"】"))</f>
        <v>【59.44】</v>
      </c>
      <c r="CA6" s="33">
        <f>IF(CA7="",NA(),CA7)</f>
        <v>85.81</v>
      </c>
      <c r="CB6" s="33">
        <f t="shared" ref="CB6:CJ6" si="9">IF(CB7="",NA(),CB7)</f>
        <v>230.1</v>
      </c>
      <c r="CC6" s="33">
        <f t="shared" si="9"/>
        <v>196.64</v>
      </c>
      <c r="CD6" s="33">
        <f t="shared" si="9"/>
        <v>240.3</v>
      </c>
      <c r="CE6" s="33">
        <f t="shared" si="9"/>
        <v>248.51</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47.95</v>
      </c>
      <c r="CM6" s="33">
        <f t="shared" ref="CM6:CU6" si="10">IF(CM7="",NA(),CM7)</f>
        <v>64.709999999999994</v>
      </c>
      <c r="CN6" s="33">
        <f t="shared" si="10"/>
        <v>59.8</v>
      </c>
      <c r="CO6" s="33">
        <f t="shared" si="10"/>
        <v>51.96</v>
      </c>
      <c r="CP6" s="33">
        <f t="shared" si="10"/>
        <v>51.96</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104248</v>
      </c>
      <c r="D7" s="35">
        <v>47</v>
      </c>
      <c r="E7" s="35">
        <v>18</v>
      </c>
      <c r="F7" s="35">
        <v>0</v>
      </c>
      <c r="G7" s="35">
        <v>0</v>
      </c>
      <c r="H7" s="35" t="s">
        <v>96</v>
      </c>
      <c r="I7" s="35" t="s">
        <v>97</v>
      </c>
      <c r="J7" s="35" t="s">
        <v>98</v>
      </c>
      <c r="K7" s="35" t="s">
        <v>99</v>
      </c>
      <c r="L7" s="35" t="s">
        <v>100</v>
      </c>
      <c r="M7" s="36" t="s">
        <v>101</v>
      </c>
      <c r="N7" s="36" t="s">
        <v>102</v>
      </c>
      <c r="O7" s="36">
        <v>3.44</v>
      </c>
      <c r="P7" s="36">
        <v>100</v>
      </c>
      <c r="Q7" s="36">
        <v>2160</v>
      </c>
      <c r="R7" s="36">
        <v>5852</v>
      </c>
      <c r="S7" s="36">
        <v>133.85</v>
      </c>
      <c r="T7" s="36">
        <v>43.72</v>
      </c>
      <c r="U7" s="36">
        <v>200</v>
      </c>
      <c r="V7" s="36">
        <v>117.5</v>
      </c>
      <c r="W7" s="36">
        <v>1.7</v>
      </c>
      <c r="X7" s="36">
        <v>128.41</v>
      </c>
      <c r="Y7" s="36">
        <v>100</v>
      </c>
      <c r="Z7" s="36">
        <v>100</v>
      </c>
      <c r="AA7" s="36">
        <v>73.67</v>
      </c>
      <c r="AB7" s="36">
        <v>127.6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430.64</v>
      </c>
      <c r="BL7" s="36">
        <v>446.63</v>
      </c>
      <c r="BM7" s="36">
        <v>416.91</v>
      </c>
      <c r="BN7" s="36">
        <v>392.19</v>
      </c>
      <c r="BO7" s="36">
        <v>345.93</v>
      </c>
      <c r="BP7" s="36">
        <v>128.41</v>
      </c>
      <c r="BQ7" s="36">
        <v>47.61</v>
      </c>
      <c r="BR7" s="36">
        <v>54.95</v>
      </c>
      <c r="BS7" s="36">
        <v>49.67</v>
      </c>
      <c r="BT7" s="36">
        <v>47.44</v>
      </c>
      <c r="BU7" s="36">
        <v>58.98</v>
      </c>
      <c r="BV7" s="36">
        <v>58.78</v>
      </c>
      <c r="BW7" s="36">
        <v>58.53</v>
      </c>
      <c r="BX7" s="36">
        <v>57.93</v>
      </c>
      <c r="BY7" s="36">
        <v>57.03</v>
      </c>
      <c r="BZ7" s="36">
        <v>59.44</v>
      </c>
      <c r="CA7" s="36">
        <v>85.81</v>
      </c>
      <c r="CB7" s="36">
        <v>230.1</v>
      </c>
      <c r="CC7" s="36">
        <v>196.64</v>
      </c>
      <c r="CD7" s="36">
        <v>240.3</v>
      </c>
      <c r="CE7" s="36">
        <v>248.51</v>
      </c>
      <c r="CF7" s="36">
        <v>253.84</v>
      </c>
      <c r="CG7" s="36">
        <v>257.02999999999997</v>
      </c>
      <c r="CH7" s="36">
        <v>266.57</v>
      </c>
      <c r="CI7" s="36">
        <v>276.93</v>
      </c>
      <c r="CJ7" s="36">
        <v>283.73</v>
      </c>
      <c r="CK7" s="36">
        <v>272.79000000000002</v>
      </c>
      <c r="CL7" s="36">
        <v>47.95</v>
      </c>
      <c r="CM7" s="36">
        <v>64.709999999999994</v>
      </c>
      <c r="CN7" s="36">
        <v>59.8</v>
      </c>
      <c r="CO7" s="36">
        <v>51.96</v>
      </c>
      <c r="CP7" s="36">
        <v>51.96</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2017-02-08T03:22:26Z</dcterms:created>
  <dcterms:modified xsi:type="dcterms:W3CDTF">2017-02-16T02:18:16Z</dcterms:modified>
</cp:coreProperties>
</file>