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22_嬬恋村\"/>
    </mc:Choice>
  </mc:AlternateContent>
  <workbookProtection workbookPassword="8649" lockStructure="1"/>
  <bookViews>
    <workbookView xWindow="240" yWindow="60" windowWidth="942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<sst xmlns="http://schemas.openxmlformats.org/spreadsheetml/2006/main" count="221" uniqueCount="111">
  <si>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</si>
  <si>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</si>
  <si>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</si>
  <si>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</si>
  <si>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</si>
  <si>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</si>
  <si>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</si>
  <si>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</si>
  <si>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</si>
  <si>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</si>
  <si>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</si>
  <si>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</si>
  <si>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</si>
  <si>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</si>
  <si>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</si>
  <si>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</si>
  <si>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</si>
  <si>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</si>
  <si>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</si>
  <si>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</si>
  <si>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</si>
  <si>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</si>
  <si>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</si>
  <si>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</si>
  <si>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</si>
  <si>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</si>
  <si>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</si>
  <si>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</si>
  <si>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</si>
  <si>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</si>
  <si>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</si>
  <si>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</si>
  <si>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</si>
  <si>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</si>
  <si>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</si>
  <si>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</si>
  <si>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</si>
  <si>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</si>
  <si>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</si>
  <si>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</si>
  <si>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</si>
  <si>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</si>
  <si>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</si>
  <si>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</si>
  <si>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</si>
  <si>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</si>
  <si>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</si>
  <si>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</si>
  <si>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</si>
  <si>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</si>
  <si>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</si>
  <si>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</si>
  <si>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</si>
  <si>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</si>
  <si>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</si>
  <si>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</si>
  <si>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</si>
  <si>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</si>
  <si>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</si>
  <si>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</si>
  <si>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</si>
  <si>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</si>
  <si>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</si>
  <si>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</si>
  <si>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</si>
  <si>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</si>
  <si>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</si>
  <si>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</si>
  <si>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</si>
  <si>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</si>
  <si>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</si>
  <si>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</si>
  <si>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</si>
  <si>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</si>
  <si>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</si>
  <si>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</si>
  <si>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</si>
  <si>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</si>
  <si>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</si>
  <si>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</si>
  <si>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</si>
  <si>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</si>
  <si>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</si>
  <si>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</si>
  <si>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</si>
  <si>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</si>
  <si>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</si>
  <si>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</si>
  <si>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</si>
  <si>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</si>
  <si>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</si>
  <si>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</si>
  <si>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</si>
  <si>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</si>
  <si>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</si>
  <si>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</si>
  <si>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嬬恋村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</si>
  <si>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</si>
  <si>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</si>
  <si>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</si>
  <si>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</si>
  <si>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</si>
  <si>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</si>
  <si>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</si>
  <si>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</si>
  <si>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</si>
  <si>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</si>
  <si>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</si>
  <si>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(1)各指標の分析
③管渠改善率について、年間500m程度の管渠点検を実施し、部分的な破損箇所は確認でき修繕を実施いているが、大規模な破損は確認されていないため管渠の更新にはいたっていない。
(2)現状と課題
　農業集落排水施設は4地区あり、平成7年、12年17年及び21年の供用開始となっており早期に稼働した施設は供用開始から20年以上が経過し、処理施設や当初布設された管渠の経年劣化がしている。
　処理施設については点検整備を実施し、寿命を迎えた機器について修繕を実施している。
　今後、国庫補助事業による最適整備構想の策定により施設の改修工事を進めていく必要性がある。</t>
    <phoneticPr fontId="4"/>
  </si>
  <si>
    <t>　今後、現在の人口数の推移等を考慮すると料金収入は、横ばいか右肩下がりになると思われるので、　より一層の経費削減に努める必要がある。
　また供用開始の早い地区より施設の経年劣化により施設の修繕や改修工事の必要性があるため、計画的に平準化し改修事業を進めて行く必要がある。　</t>
    <phoneticPr fontId="4"/>
  </si>
  <si>
    <t>(1)各指標の分析
①収益的収支比率について、平成25年度の悪化については下水道料金特例加算（5年間月千円上乗せ）がほぼ一斉に終了し、収入が減少したことが影響している。それ以降多少の改善はみられるが、赤字が続いているため、更に経費の削減に努める必要がある。
④企業債残高対事業規模比率について、建設工事は終了している状況であり、類似団体と比較し低い水準となっている。
⑤経費回収率について、平成25年度の悪化は①収益的収支比率悪化と同様の理由であるが、相対的に類似団体と比較し高い水準となっている。平成27年度は低下したため、更なる経費の削減に努める必要がある。
⑥汚水処理原価について、類似団体と比較し低い水準となっているが、更に接続率の向上など有収水量の増加を図る必要がある。
⑦施設利用率について、類似団体と比較し高い水準となっている。
⑧水洗化率について、類似団体と比較し高い水準を維持しているが、更に未接続世帯の解消に努めていく必要がある。</t>
    <rPh sb="130" eb="133">
      <t>キギョウサイ</t>
    </rPh>
    <rPh sb="133" eb="135">
      <t>ザンダカ</t>
    </rPh>
    <rPh sb="135" eb="136">
      <t>タイ</t>
    </rPh>
    <rPh sb="136" eb="138">
      <t>ジギョウ</t>
    </rPh>
    <rPh sb="138" eb="140">
      <t>キボ</t>
    </rPh>
    <rPh sb="140" eb="142">
      <t>ヒリツ</t>
    </rPh>
    <rPh sb="147" eb="149">
      <t>ケンセツ</t>
    </rPh>
    <rPh sb="149" eb="151">
      <t>コウジ</t>
    </rPh>
    <rPh sb="152" eb="154">
      <t>シュウリョウ</t>
    </rPh>
    <rPh sb="158" eb="160">
      <t>ジョウキョウ</t>
    </rPh>
    <rPh sb="164" eb="166">
      <t>ルイジ</t>
    </rPh>
    <rPh sb="166" eb="168">
      <t>ダンタイ</t>
    </rPh>
    <rPh sb="169" eb="171">
      <t>ヒカク</t>
    </rPh>
    <rPh sb="172" eb="173">
      <t>ヒク</t>
    </rPh>
    <rPh sb="174" eb="176">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</si>
</sst>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6776264"/>
        <c:axId val="145464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46776264"/>
        <c:axId val="145464776"/>
      </c:lineChart>
      <c:dateAx>
        <c:axId val="146776264"/>
        <c:scaling>
          <c:orientation val="minMax"/>
        </c:scaling>
        <c:delete val="1"/>
        <c:axPos val="b"/>
        <c:numFmt formatCode="ge" sourceLinked="1"/>
        <c:majorTickMark val="none"/>
        <c:minorTickMark val="none"/>
        <c:tickLblPos val="none"/>
        <c:crossAx val="145464776"/>
        <c:crosses val="autoZero"/>
        <c:auto val="1"/>
        <c:lblOffset val="100"/>
        <c:baseTimeUnit val="years"/>
      </c:dateAx>
      <c:valAx>
        <c:axId val="145464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762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67.77</c:v>
                </c:pt>
                <c:pt idx="1">
                  <c:v>68.489999999999995</c:v>
                </c:pt>
                <c:pt idx="2">
                  <c:v>62.1</c:v>
                </c:pt>
                <c:pt idx="3">
                  <c:v>64.47</c:v>
                </c:pt>
                <c:pt idx="4">
                  <c:v>65.760000000000005</c:v>
                </c:pt>
              </c:numCache>
            </c:numRef>
          </c:val>
        </c:ser>
        <c:dLbls>
          <c:showLegendKey val="0"/>
          <c:showVal val="0"/>
          <c:showCatName val="0"/>
          <c:showSerName val="0"/>
          <c:showPercent val="0"/>
          <c:showBubbleSize val="0"/>
        </c:dLbls>
        <c:gapWidth val="150"/>
        <c:axId val="238855824"/>
        <c:axId val="147978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238855824"/>
        <c:axId val="147978216"/>
      </c:lineChart>
      <c:dateAx>
        <c:axId val="238855824"/>
        <c:scaling>
          <c:orientation val="minMax"/>
        </c:scaling>
        <c:delete val="1"/>
        <c:axPos val="b"/>
        <c:numFmt formatCode="ge" sourceLinked="1"/>
        <c:majorTickMark val="none"/>
        <c:minorTickMark val="none"/>
        <c:tickLblPos val="none"/>
        <c:crossAx val="147978216"/>
        <c:crosses val="autoZero"/>
        <c:auto val="1"/>
        <c:lblOffset val="100"/>
        <c:baseTimeUnit val="years"/>
      </c:dateAx>
      <c:valAx>
        <c:axId val="147978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85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93.47</c:v>
                </c:pt>
                <c:pt idx="1">
                  <c:v>94.04</c:v>
                </c:pt>
                <c:pt idx="2">
                  <c:v>94.35</c:v>
                </c:pt>
                <c:pt idx="3">
                  <c:v>94.03</c:v>
                </c:pt>
                <c:pt idx="4">
                  <c:v>94.76</c:v>
                </c:pt>
              </c:numCache>
            </c:numRef>
          </c:val>
        </c:ser>
        <c:dLbls>
          <c:showLegendKey val="0"/>
          <c:showVal val="0"/>
          <c:showCatName val="0"/>
          <c:showSerName val="0"/>
          <c:showPercent val="0"/>
          <c:showBubbleSize val="0"/>
        </c:dLbls>
        <c:gapWidth val="150"/>
        <c:axId val="147979392"/>
        <c:axId val="147979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47979392"/>
        <c:axId val="147979784"/>
      </c:lineChart>
      <c:dateAx>
        <c:axId val="147979392"/>
        <c:scaling>
          <c:orientation val="minMax"/>
        </c:scaling>
        <c:delete val="1"/>
        <c:axPos val="b"/>
        <c:numFmt formatCode="ge" sourceLinked="1"/>
        <c:majorTickMark val="none"/>
        <c:minorTickMark val="none"/>
        <c:tickLblPos val="none"/>
        <c:crossAx val="147979784"/>
        <c:crosses val="autoZero"/>
        <c:auto val="1"/>
        <c:lblOffset val="100"/>
        <c:baseTimeUnit val="years"/>
      </c:dateAx>
      <c:valAx>
        <c:axId val="147979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97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99.06</c:v>
                </c:pt>
                <c:pt idx="1">
                  <c:v>112.18</c:v>
                </c:pt>
                <c:pt idx="2">
                  <c:v>97.99</c:v>
                </c:pt>
                <c:pt idx="3">
                  <c:v>98.47</c:v>
                </c:pt>
                <c:pt idx="4">
                  <c:v>100.42</c:v>
                </c:pt>
              </c:numCache>
            </c:numRef>
          </c:val>
        </c:ser>
        <c:dLbls>
          <c:showLegendKey val="0"/>
          <c:showVal val="0"/>
          <c:showCatName val="0"/>
          <c:showSerName val="0"/>
          <c:showPercent val="0"/>
          <c:showBubbleSize val="0"/>
        </c:dLbls>
        <c:gapWidth val="150"/>
        <c:axId val="145662320"/>
        <c:axId val="14690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662320"/>
        <c:axId val="146909488"/>
      </c:lineChart>
      <c:dateAx>
        <c:axId val="145662320"/>
        <c:scaling>
          <c:orientation val="minMax"/>
        </c:scaling>
        <c:delete val="1"/>
        <c:axPos val="b"/>
        <c:numFmt formatCode="ge" sourceLinked="1"/>
        <c:majorTickMark val="none"/>
        <c:minorTickMark val="none"/>
        <c:tickLblPos val="none"/>
        <c:crossAx val="146909488"/>
        <c:crosses val="autoZero"/>
        <c:auto val="1"/>
        <c:lblOffset val="100"/>
        <c:baseTimeUnit val="years"/>
      </c:dateAx>
      <c:valAx>
        <c:axId val="14690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6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705816"/>
        <c:axId val="14673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705816"/>
        <c:axId val="146730512"/>
      </c:lineChart>
      <c:dateAx>
        <c:axId val="146705816"/>
        <c:scaling>
          <c:orientation val="minMax"/>
        </c:scaling>
        <c:delete val="1"/>
        <c:axPos val="b"/>
        <c:numFmt formatCode="ge" sourceLinked="1"/>
        <c:majorTickMark val="none"/>
        <c:minorTickMark val="none"/>
        <c:tickLblPos val="none"/>
        <c:crossAx val="146730512"/>
        <c:crosses val="autoZero"/>
        <c:auto val="1"/>
        <c:lblOffset val="100"/>
        <c:baseTimeUnit val="years"/>
      </c:dateAx>
      <c:valAx>
        <c:axId val="14673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0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741144"/>
        <c:axId val="14670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741144"/>
        <c:axId val="146709008"/>
      </c:lineChart>
      <c:dateAx>
        <c:axId val="146741144"/>
        <c:scaling>
          <c:orientation val="minMax"/>
        </c:scaling>
        <c:delete val="1"/>
        <c:axPos val="b"/>
        <c:numFmt formatCode="ge" sourceLinked="1"/>
        <c:majorTickMark val="none"/>
        <c:minorTickMark val="none"/>
        <c:tickLblPos val="none"/>
        <c:crossAx val="146709008"/>
        <c:crosses val="autoZero"/>
        <c:auto val="1"/>
        <c:lblOffset val="100"/>
        <c:baseTimeUnit val="years"/>
      </c:dateAx>
      <c:valAx>
        <c:axId val="14670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41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736024"/>
        <c:axId val="14669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736024"/>
        <c:axId val="146699792"/>
      </c:lineChart>
      <c:dateAx>
        <c:axId val="146736024"/>
        <c:scaling>
          <c:orientation val="minMax"/>
        </c:scaling>
        <c:delete val="1"/>
        <c:axPos val="b"/>
        <c:numFmt formatCode="ge" sourceLinked="1"/>
        <c:majorTickMark val="none"/>
        <c:minorTickMark val="none"/>
        <c:tickLblPos val="none"/>
        <c:crossAx val="146699792"/>
        <c:crosses val="autoZero"/>
        <c:auto val="1"/>
        <c:lblOffset val="100"/>
        <c:baseTimeUnit val="years"/>
      </c:dateAx>
      <c:valAx>
        <c:axId val="14669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3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733584"/>
        <c:axId val="146733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733584"/>
        <c:axId val="146733976"/>
      </c:lineChart>
      <c:dateAx>
        <c:axId val="146733584"/>
        <c:scaling>
          <c:orientation val="minMax"/>
        </c:scaling>
        <c:delete val="1"/>
        <c:axPos val="b"/>
        <c:numFmt formatCode="ge" sourceLinked="1"/>
        <c:majorTickMark val="none"/>
        <c:minorTickMark val="none"/>
        <c:tickLblPos val="none"/>
        <c:crossAx val="146733976"/>
        <c:crosses val="autoZero"/>
        <c:auto val="1"/>
        <c:lblOffset val="100"/>
        <c:baseTimeUnit val="years"/>
      </c:dateAx>
      <c:valAx>
        <c:axId val="146733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3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209.96</c:v>
                </c:pt>
                <c:pt idx="1">
                  <c:v>40.36</c:v>
                </c:pt>
                <c:pt idx="2" formatCode="#,##0.00;&quot;△&quot;#,##0.00">
                  <c:v>0</c:v>
                </c:pt>
                <c:pt idx="3">
                  <c:v>97.64</c:v>
                </c:pt>
                <c:pt idx="4" formatCode="#,##0.00;&quot;△&quot;#,##0.00">
                  <c:v>0</c:v>
                </c:pt>
              </c:numCache>
            </c:numRef>
          </c:val>
        </c:ser>
        <c:dLbls>
          <c:showLegendKey val="0"/>
          <c:showVal val="0"/>
          <c:showCatName val="0"/>
          <c:showSerName val="0"/>
          <c:showPercent val="0"/>
          <c:showBubbleSize val="0"/>
        </c:dLbls>
        <c:gapWidth val="150"/>
        <c:axId val="147727680"/>
        <c:axId val="147728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47727680"/>
        <c:axId val="147728072"/>
      </c:lineChart>
      <c:dateAx>
        <c:axId val="147727680"/>
        <c:scaling>
          <c:orientation val="minMax"/>
        </c:scaling>
        <c:delete val="1"/>
        <c:axPos val="b"/>
        <c:numFmt formatCode="ge" sourceLinked="1"/>
        <c:majorTickMark val="none"/>
        <c:minorTickMark val="none"/>
        <c:tickLblPos val="none"/>
        <c:crossAx val="147728072"/>
        <c:crosses val="autoZero"/>
        <c:auto val="1"/>
        <c:lblOffset val="100"/>
        <c:baseTimeUnit val="years"/>
      </c:dateAx>
      <c:valAx>
        <c:axId val="14772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72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100</c:v>
                </c:pt>
                <c:pt idx="1">
                  <c:v>100</c:v>
                </c:pt>
                <c:pt idx="2">
                  <c:v>93.3</c:v>
                </c:pt>
                <c:pt idx="3">
                  <c:v>99.58</c:v>
                </c:pt>
                <c:pt idx="4">
                  <c:v>89.59</c:v>
                </c:pt>
              </c:numCache>
            </c:numRef>
          </c:val>
        </c:ser>
        <c:dLbls>
          <c:showLegendKey val="0"/>
          <c:showVal val="0"/>
          <c:showCatName val="0"/>
          <c:showSerName val="0"/>
          <c:showPercent val="0"/>
          <c:showBubbleSize val="0"/>
        </c:dLbls>
        <c:gapWidth val="150"/>
        <c:axId val="146739096"/>
        <c:axId val="146742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46739096"/>
        <c:axId val="146742168"/>
      </c:lineChart>
      <c:dateAx>
        <c:axId val="146739096"/>
        <c:scaling>
          <c:orientation val="minMax"/>
        </c:scaling>
        <c:delete val="1"/>
        <c:axPos val="b"/>
        <c:numFmt formatCode="ge" sourceLinked="1"/>
        <c:majorTickMark val="none"/>
        <c:minorTickMark val="none"/>
        <c:tickLblPos val="none"/>
        <c:crossAx val="146742168"/>
        <c:crosses val="autoZero"/>
        <c:auto val="1"/>
        <c:lblOffset val="100"/>
        <c:baseTimeUnit val="years"/>
      </c:dateAx>
      <c:valAx>
        <c:axId val="14674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39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200.2</c:v>
                </c:pt>
                <c:pt idx="1">
                  <c:v>179.28</c:v>
                </c:pt>
                <c:pt idx="2">
                  <c:v>184.15</c:v>
                </c:pt>
                <c:pt idx="3">
                  <c:v>174.82</c:v>
                </c:pt>
                <c:pt idx="4">
                  <c:v>197.69</c:v>
                </c:pt>
              </c:numCache>
            </c:numRef>
          </c:val>
        </c:ser>
        <c:dLbls>
          <c:showLegendKey val="0"/>
          <c:showVal val="0"/>
          <c:showCatName val="0"/>
          <c:showSerName val="0"/>
          <c:showPercent val="0"/>
          <c:showBubbleSize val="0"/>
        </c:dLbls>
        <c:gapWidth val="150"/>
        <c:axId val="238854256"/>
        <c:axId val="238854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238854256"/>
        <c:axId val="238854648"/>
      </c:lineChart>
      <c:dateAx>
        <c:axId val="238854256"/>
        <c:scaling>
          <c:orientation val="minMax"/>
        </c:scaling>
        <c:delete val="1"/>
        <c:axPos val="b"/>
        <c:numFmt formatCode="ge" sourceLinked="1"/>
        <c:majorTickMark val="none"/>
        <c:minorTickMark val="none"/>
        <c:tickLblPos val="none"/>
        <c:crossAx val="238854648"/>
        <c:crosses val="autoZero"/>
        <c:auto val="1"/>
        <c:lblOffset val="100"/>
        <c:baseTimeUnit val="years"/>
      </c:dateAx>
      <c:valAx>
        <c:axId val="238854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85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嬬恋村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9906</v>
      </c>
      <c r="AM8" s="47"/>
      <c r="AN8" s="47"/>
      <c r="AO8" s="47"/>
      <c r="AP8" s="47"/>
      <c r="AQ8" s="47"/>
      <c r="AR8" s="47"/>
      <c r="AS8" s="47"/>
      <c r="AT8" s="43">
        <f>データ!S6</f>
        <v>337.58</v>
      </c>
      <c r="AU8" s="43"/>
      <c r="AV8" s="43"/>
      <c r="AW8" s="43"/>
      <c r="AX8" s="43"/>
      <c r="AY8" s="43"/>
      <c r="AZ8" s="43"/>
      <c r="BA8" s="43"/>
      <c r="BB8" s="43">
        <f>データ!T6</f>
        <v>29.34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26.88</v>
      </c>
      <c r="Q10" s="43"/>
      <c r="R10" s="43"/>
      <c r="S10" s="43"/>
      <c r="T10" s="43"/>
      <c r="U10" s="43"/>
      <c r="V10" s="43"/>
      <c r="W10" s="43">
        <f>データ!P6</f>
        <v>82.28</v>
      </c>
      <c r="X10" s="43"/>
      <c r="Y10" s="43"/>
      <c r="Z10" s="43"/>
      <c r="AA10" s="43"/>
      <c r="AB10" s="43"/>
      <c r="AC10" s="43"/>
      <c r="AD10" s="47">
        <f>データ!Q6</f>
        <v>4322</v>
      </c>
      <c r="AE10" s="47"/>
      <c r="AF10" s="47"/>
      <c r="AG10" s="47"/>
      <c r="AH10" s="47"/>
      <c r="AI10" s="47"/>
      <c r="AJ10" s="47"/>
      <c r="AK10" s="2"/>
      <c r="AL10" s="47">
        <f>データ!U6</f>
        <v>2635</v>
      </c>
      <c r="AM10" s="47"/>
      <c r="AN10" s="47"/>
      <c r="AO10" s="47"/>
      <c r="AP10" s="47"/>
      <c r="AQ10" s="47"/>
      <c r="AR10" s="47"/>
      <c r="AS10" s="47"/>
      <c r="AT10" s="43">
        <f>データ!V6</f>
        <v>1.39</v>
      </c>
      <c r="AU10" s="43"/>
      <c r="AV10" s="43"/>
      <c r="AW10" s="43"/>
      <c r="AX10" s="43"/>
      <c r="AY10" s="43"/>
      <c r="AZ10" s="43"/>
      <c r="BA10" s="43"/>
      <c r="BB10" s="43">
        <f>データ!W6</f>
        <v>1895.68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104256</v>
      </c>
      <c r="D6" s="31">
        <f t="shared" si="3"/>
        <v>47</v>
      </c>
      <c r="E6" s="31">
        <f t="shared" si="3"/>
        <v>17</v>
      </c>
      <c r="F6" s="31">
        <f t="shared" si="3"/>
        <v>5</v>
      </c>
      <c r="G6" s="31">
        <f t="shared" si="3"/>
        <v>0</v>
      </c>
      <c r="H6" s="31" t="str">
        <f t="shared" si="3"/>
        <v>群馬県　嬬恋村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26.88</v>
      </c>
      <c r="P6" s="32">
        <f t="shared" si="3"/>
        <v>82.28</v>
      </c>
      <c r="Q6" s="32">
        <f t="shared" si="3"/>
        <v>4322</v>
      </c>
      <c r="R6" s="32">
        <f t="shared" si="3"/>
        <v>9906</v>
      </c>
      <c r="S6" s="32">
        <f t="shared" si="3"/>
        <v>337.58</v>
      </c>
      <c r="T6" s="32">
        <f t="shared" si="3"/>
        <v>29.34</v>
      </c>
      <c r="U6" s="32">
        <f t="shared" si="3"/>
        <v>2635</v>
      </c>
      <c r="V6" s="32">
        <f t="shared" si="3"/>
        <v>1.39</v>
      </c>
      <c r="W6" s="32">
        <f t="shared" si="3"/>
        <v>1895.68</v>
      </c>
      <c r="X6" s="33">
        <f>IF(X7="",NA(),X7)</f>
        <v>99.06</v>
      </c>
      <c r="Y6" s="33">
        <f t="shared" ref="Y6:AG6" si="4">IF(Y7="",NA(),Y7)</f>
        <v>112.18</v>
      </c>
      <c r="Z6" s="33">
        <f t="shared" si="4"/>
        <v>97.99</v>
      </c>
      <c r="AA6" s="33">
        <f t="shared" si="4"/>
        <v>98.47</v>
      </c>
      <c r="AB6" s="33">
        <f t="shared" si="4"/>
        <v>100.42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209.96</v>
      </c>
      <c r="BF6" s="33">
        <f t="shared" ref="BF6:BN6" si="7">IF(BF7="",NA(),BF7)</f>
        <v>40.36</v>
      </c>
      <c r="BG6" s="32">
        <f t="shared" si="7"/>
        <v>0</v>
      </c>
      <c r="BH6" s="33">
        <f t="shared" si="7"/>
        <v>97.64</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100</v>
      </c>
      <c r="BQ6" s="33">
        <f t="shared" ref="BQ6:BY6" si="8">IF(BQ7="",NA(),BQ7)</f>
        <v>100</v>
      </c>
      <c r="BR6" s="33">
        <f t="shared" si="8"/>
        <v>93.3</v>
      </c>
      <c r="BS6" s="33">
        <f t="shared" si="8"/>
        <v>99.58</v>
      </c>
      <c r="BT6" s="33">
        <f t="shared" si="8"/>
        <v>89.59</v>
      </c>
      <c r="BU6" s="33">
        <f t="shared" si="8"/>
        <v>51.56</v>
      </c>
      <c r="BV6" s="33">
        <f t="shared" si="8"/>
        <v>51.03</v>
      </c>
      <c r="BW6" s="33">
        <f t="shared" si="8"/>
        <v>50.9</v>
      </c>
      <c r="BX6" s="33">
        <f t="shared" si="8"/>
        <v>50.82</v>
      </c>
      <c r="BY6" s="33">
        <f t="shared" si="8"/>
        <v>52.19</v>
      </c>
      <c r="BZ6" s="32" t="str">
        <f>IF(BZ7="","",IF(BZ7="-","【-】","【"&amp;SUBSTITUTE(TEXT(BZ7,"#,##0.00"),"-","△")&amp;"】"))</f>
        <v>【52.78】</v>
      </c>
      <c r="CA6" s="33">
        <f>IF(CA7="",NA(),CA7)</f>
        <v>200.2</v>
      </c>
      <c r="CB6" s="33">
        <f t="shared" ref="CB6:CJ6" si="9">IF(CB7="",NA(),CB7)</f>
        <v>179.28</v>
      </c>
      <c r="CC6" s="33">
        <f t="shared" si="9"/>
        <v>184.15</v>
      </c>
      <c r="CD6" s="33">
        <f t="shared" si="9"/>
        <v>174.82</v>
      </c>
      <c r="CE6" s="33">
        <f t="shared" si="9"/>
        <v>197.69</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67.77</v>
      </c>
      <c r="CM6" s="33">
        <f t="shared" ref="CM6:CU6" si="10">IF(CM7="",NA(),CM7)</f>
        <v>68.489999999999995</v>
      </c>
      <c r="CN6" s="33">
        <f t="shared" si="10"/>
        <v>62.1</v>
      </c>
      <c r="CO6" s="33">
        <f t="shared" si="10"/>
        <v>64.47</v>
      </c>
      <c r="CP6" s="33">
        <f t="shared" si="10"/>
        <v>65.760000000000005</v>
      </c>
      <c r="CQ6" s="33">
        <f t="shared" si="10"/>
        <v>55.2</v>
      </c>
      <c r="CR6" s="33">
        <f t="shared" si="10"/>
        <v>54.74</v>
      </c>
      <c r="CS6" s="33">
        <f t="shared" si="10"/>
        <v>53.78</v>
      </c>
      <c r="CT6" s="33">
        <f t="shared" si="10"/>
        <v>53.24</v>
      </c>
      <c r="CU6" s="33">
        <f t="shared" si="10"/>
        <v>52.31</v>
      </c>
      <c r="CV6" s="32" t="str">
        <f>IF(CV7="","",IF(CV7="-","【-】","【"&amp;SUBSTITUTE(TEXT(CV7,"#,##0.00"),"-","△")&amp;"】"))</f>
        <v>【52.74】</v>
      </c>
      <c r="CW6" s="33">
        <f>IF(CW7="",NA(),CW7)</f>
        <v>93.47</v>
      </c>
      <c r="CX6" s="33">
        <f t="shared" ref="CX6:DF6" si="11">IF(CX7="",NA(),CX7)</f>
        <v>94.04</v>
      </c>
      <c r="CY6" s="33">
        <f t="shared" si="11"/>
        <v>94.35</v>
      </c>
      <c r="CZ6" s="33">
        <f t="shared" si="11"/>
        <v>94.03</v>
      </c>
      <c r="DA6" s="33">
        <f t="shared" si="11"/>
        <v>94.76</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104256</v>
      </c>
      <c r="D7" s="35">
        <v>47</v>
      </c>
      <c r="E7" s="35">
        <v>17</v>
      </c>
      <c r="F7" s="35">
        <v>5</v>
      </c>
      <c r="G7" s="35">
        <v>0</v>
      </c>
      <c r="H7" s="35" t="s">
        <v>96</v>
      </c>
      <c r="I7" s="35" t="s">
        <v>97</v>
      </c>
      <c r="J7" s="35" t="s">
        <v>98</v>
      </c>
      <c r="K7" s="35" t="s">
        <v>99</v>
      </c>
      <c r="L7" s="35" t="s">
        <v>100</v>
      </c>
      <c r="M7" s="36" t="s">
        <v>101</v>
      </c>
      <c r="N7" s="36" t="s">
        <v>102</v>
      </c>
      <c r="O7" s="36">
        <v>26.88</v>
      </c>
      <c r="P7" s="36">
        <v>82.28</v>
      </c>
      <c r="Q7" s="36">
        <v>4322</v>
      </c>
      <c r="R7" s="36">
        <v>9906</v>
      </c>
      <c r="S7" s="36">
        <v>337.58</v>
      </c>
      <c r="T7" s="36">
        <v>29.34</v>
      </c>
      <c r="U7" s="36">
        <v>2635</v>
      </c>
      <c r="V7" s="36">
        <v>1.39</v>
      </c>
      <c r="W7" s="36">
        <v>1895.68</v>
      </c>
      <c r="X7" s="36">
        <v>99.06</v>
      </c>
      <c r="Y7" s="36">
        <v>112.18</v>
      </c>
      <c r="Z7" s="36">
        <v>97.99</v>
      </c>
      <c r="AA7" s="36">
        <v>98.47</v>
      </c>
      <c r="AB7" s="36">
        <v>100.42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209.96</v>
      </c>
      <c r="BF7" s="36">
        <v>40.36</v>
      </c>
      <c r="BG7" s="36">
        <v>0</v>
      </c>
      <c r="BH7" s="36">
        <v>97.64</v>
      </c>
      <c r="BI7" s="36">
        <v>0</v>
      </c>
      <c r="BJ7" s="36">
        <v>1239.2</v>
      </c>
      <c r="BK7" s="36">
        <v>1197.82</v>
      </c>
      <c r="BL7" s="36">
        <v>1126.77</v>
      </c>
      <c r="BM7" s="36">
        <v>1044.8</v>
      </c>
      <c r="BN7" s="36">
        <v>1081.8</v>
      </c>
      <c r="BO7" s="36">
        <v>1015.77</v>
      </c>
      <c r="BP7" s="36">
        <v>100</v>
      </c>
      <c r="BQ7" s="36">
        <v>100</v>
      </c>
      <c r="BR7" s="36">
        <v>93.3</v>
      </c>
      <c r="BS7" s="36">
        <v>99.58</v>
      </c>
      <c r="BT7" s="36">
        <v>89.59</v>
      </c>
      <c r="BU7" s="36">
        <v>51.56</v>
      </c>
      <c r="BV7" s="36">
        <v>51.03</v>
      </c>
      <c r="BW7" s="36">
        <v>50.9</v>
      </c>
      <c r="BX7" s="36">
        <v>50.82</v>
      </c>
      <c r="BY7" s="36">
        <v>52.19</v>
      </c>
      <c r="BZ7" s="36">
        <v>52.78</v>
      </c>
      <c r="CA7" s="36">
        <v>200.2</v>
      </c>
      <c r="CB7" s="36">
        <v>179.28</v>
      </c>
      <c r="CC7" s="36">
        <v>184.15</v>
      </c>
      <c r="CD7" s="36">
        <v>174.82</v>
      </c>
      <c r="CE7" s="36">
        <v>197.69</v>
      </c>
      <c r="CF7" s="36">
        <v>283.26</v>
      </c>
      <c r="CG7" s="36">
        <v>289.60000000000002</v>
      </c>
      <c r="CH7" s="36">
        <v>293.27</v>
      </c>
      <c r="CI7" s="36">
        <v>300.52</v>
      </c>
      <c r="CJ7" s="36">
        <v>296.14</v>
      </c>
      <c r="CK7" s="36">
        <v>289.81</v>
      </c>
      <c r="CL7" s="36">
        <v>67.77</v>
      </c>
      <c r="CM7" s="36">
        <v>68.489999999999995</v>
      </c>
      <c r="CN7" s="36">
        <v>62.1</v>
      </c>
      <c r="CO7" s="36">
        <v>64.47</v>
      </c>
      <c r="CP7" s="36">
        <v>65.760000000000005</v>
      </c>
      <c r="CQ7" s="36">
        <v>55.2</v>
      </c>
      <c r="CR7" s="36">
        <v>54.74</v>
      </c>
      <c r="CS7" s="36">
        <v>53.78</v>
      </c>
      <c r="CT7" s="36">
        <v>53.24</v>
      </c>
      <c r="CU7" s="36">
        <v>52.31</v>
      </c>
      <c r="CV7" s="36">
        <v>52.74</v>
      </c>
      <c r="CW7" s="36">
        <v>93.47</v>
      </c>
      <c r="CX7" s="36">
        <v>94.04</v>
      </c>
      <c r="CY7" s="36">
        <v>94.35</v>
      </c>
      <c r="CZ7" s="36">
        <v>94.03</v>
      </c>
      <c r="DA7" s="36">
        <v>94.76</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2017-02-13T04:33:21Z</cp:lastPrinted>
  <dcterms:created xsi:type="dcterms:W3CDTF">2017-02-08T03:09:04Z</dcterms:created>
  <dcterms:modified xsi:type="dcterms:W3CDTF">2017-02-15T07:21:05Z</dcterms:modified>
  <cp:category/>
</cp:coreProperties>
</file>