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▲20_中之条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<sst xmlns="http://schemas.openxmlformats.org/spreadsheetml/2006/main" count="221" uniqueCount="111">
  <si>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</si>
  <si>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</si>
  <si>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</si>
  <si>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</si>
  <si>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</si>
  <si>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</si>
  <si>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</si>
  <si>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</si>
  <si>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</si>
  <si>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</si>
  <si>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</si>
  <si>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</si>
  <si>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</si>
  <si>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</si>
  <si>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</si>
  <si>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</si>
  <si>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</si>
  <si>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</si>
  <si>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</si>
  <si>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</si>
  <si>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</si>
  <si>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</si>
  <si>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</si>
  <si>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</si>
  <si>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</si>
  <si>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</si>
  <si>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</si>
  <si>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</si>
  <si>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</si>
  <si>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</si>
  <si>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</si>
  <si>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</si>
  <si>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</si>
  <si>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</si>
  <si>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</si>
  <si>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</si>
  <si>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</si>
  <si>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</si>
  <si>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</si>
  <si>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</si>
  <si>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</si>
  <si>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</si>
  <si>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</si>
  <si>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</si>
  <si>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</si>
  <si>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</si>
  <si>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</si>
  <si>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</si>
  <si>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</si>
  <si>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</si>
  <si>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</si>
  <si>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</si>
  <si>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</si>
  <si>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</si>
  <si>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</si>
  <si>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</si>
  <si>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</si>
  <si>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</si>
  <si>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</si>
  <si>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</si>
  <si>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</si>
  <si>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</si>
  <si>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</si>
  <si>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</si>
  <si>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</si>
  <si>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</si>
  <si>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</si>
  <si>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</si>
  <si>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</si>
  <si>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</si>
  <si>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</si>
  <si>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</si>
  <si>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</si>
  <si>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</si>
  <si>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</si>
  <si>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</si>
  <si>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</si>
  <si>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</si>
  <si>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</si>
  <si>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</si>
  <si>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</si>
  <si>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</si>
  <si>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</si>
  <si>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</si>
  <si>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</si>
  <si>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</si>
  <si>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</si>
  <si>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</si>
  <si>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</si>
  <si>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</si>
  <si>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</si>
  <si>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</si>
  <si>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</si>
  <si>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</si>
  <si>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</si>
  <si>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</si>
  <si>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中之条町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</si>
  <si>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</si>
  <si>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</si>
  <si>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</si>
  <si>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</si>
  <si>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</si>
  <si>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</si>
  <si>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</si>
  <si>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</si>
  <si>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</si>
  <si>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</si>
  <si>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</si>
  <si>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③管渠改善率 
　平成８年５月に最初の地区の供用を開始し、平成２７年度で１９年が経過した。
　現状改善はほとんど行っていないが、今後は計画的に行っていく必要がある。</t>
    <phoneticPr fontId="4"/>
  </si>
  <si>
    <t>　施設修繕費等に加え、老朽管の更新により歳出の増加が見込まれるが、企業債の有効活用、維持管理費等の効率化を計りつつ、使用料の改定を視野に入れ経営改善していく必要がある。
　また、平成２７年度に行った処理区の重要管渠のカメラ調査を残り２地区についても行い、処理区全体の最適整備構想を策定する予定である。</t>
    <phoneticPr fontId="4"/>
  </si>
  <si>
    <t xml:space="preserve">①収益的収支比率
　増加傾向にあるが、収支は赤字が続いている状況である。　
　平成２５年度と平成２７年度は、一般会計からの繰入金を抑え、繰越金を減らしたので減少している。
④企業債残高対事業規模比率
　企業債の償還金は、１００％一般会計からの繰入金に依存している状況である。
⑤経費回収率
　使用料で回収すべき経費を賄えていない状況である。
⑥汚水処理原価
　有収水量が減少しているので増加傾向にある。
⑦施設利用率
　建設時に比べ処理水量は減少しているが、近年は横這い傾向にある。
⑧水洗化率
　水洗便所の整備が進み増加傾向にある。
現状・課題のコメント
　平成２７年度に処理区４地区の内、２地区の重要管渠のカメラ調査を実施したため、経費回収率は減少、汚水処理原価は増加している。
　水洗化率は９０％以上の値ではあるが、処理人口の減少等により使用料の増加は見込まれないので、一般会計からの繰入金に依存している状況である。
　維持管理費等の効率化を計りつつ、使用料の改定を視野に入れ経営改善していく必要がある。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</si>
</sst>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2016"/>
        <c:axId val="147315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2016"/>
        <c:axId val="147315000"/>
      </c:lineChart>
      <c:dateAx>
        <c:axId val="14566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315000"/>
        <c:crosses val="autoZero"/>
        <c:auto val="1"/>
        <c:lblOffset val="100"/>
        <c:baseTimeUnit val="years"/>
      </c:dateAx>
      <c:valAx>
        <c:axId val="147315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62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44.61</c:v>
                </c:pt>
                <c:pt idx="1">
                  <c:v>10.4</c:v>
                </c:pt>
                <c:pt idx="2">
                  <c:v>10.4</c:v>
                </c:pt>
                <c:pt idx="3">
                  <c:v>42.19</c:v>
                </c:pt>
                <c:pt idx="4">
                  <c:v>43.47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90640"/>
        <c:axId val="237454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90640"/>
        <c:axId val="237454920"/>
      </c:lineChart>
      <c:dateAx>
        <c:axId val="14789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454920"/>
        <c:crosses val="autoZero"/>
        <c:auto val="1"/>
        <c:lblOffset val="100"/>
        <c:baseTimeUnit val="years"/>
      </c:dateAx>
      <c:valAx>
        <c:axId val="237454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90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89.91</c:v>
                </c:pt>
                <c:pt idx="1">
                  <c:v>89.54</c:v>
                </c:pt>
                <c:pt idx="2">
                  <c:v>90.16</c:v>
                </c:pt>
                <c:pt idx="3">
                  <c:v>91.28</c:v>
                </c:pt>
                <c:pt idx="4">
                  <c:v>92.42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56096"/>
        <c:axId val="237456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56096"/>
        <c:axId val="237456488"/>
      </c:lineChart>
      <c:dateAx>
        <c:axId val="23745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456488"/>
        <c:crosses val="autoZero"/>
        <c:auto val="1"/>
        <c:lblOffset val="100"/>
        <c:baseTimeUnit val="years"/>
      </c:dateAx>
      <c:valAx>
        <c:axId val="237456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45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58.28</c:v>
                </c:pt>
                <c:pt idx="1">
                  <c:v>60.14</c:v>
                </c:pt>
                <c:pt idx="2">
                  <c:v>57.53</c:v>
                </c:pt>
                <c:pt idx="3">
                  <c:v>68.11</c:v>
                </c:pt>
                <c:pt idx="4">
                  <c:v>64.42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00008"/>
        <c:axId val="144964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00008"/>
        <c:axId val="144964552"/>
      </c:lineChart>
      <c:dateAx>
        <c:axId val="144800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964552"/>
        <c:crosses val="autoZero"/>
        <c:auto val="1"/>
        <c:lblOffset val="100"/>
        <c:baseTimeUnit val="years"/>
      </c:dateAx>
      <c:valAx>
        <c:axId val="144964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800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97536"/>
        <c:axId val="236648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97536"/>
        <c:axId val="236648120"/>
      </c:lineChart>
      <c:dateAx>
        <c:axId val="23669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648120"/>
        <c:crosses val="autoZero"/>
        <c:auto val="1"/>
        <c:lblOffset val="100"/>
        <c:baseTimeUnit val="years"/>
      </c:dateAx>
      <c:valAx>
        <c:axId val="236648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69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43632"/>
        <c:axId val="147844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3632"/>
        <c:axId val="147844016"/>
      </c:lineChart>
      <c:dateAx>
        <c:axId val="147843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844016"/>
        <c:crosses val="autoZero"/>
        <c:auto val="1"/>
        <c:lblOffset val="100"/>
        <c:baseTimeUnit val="years"/>
      </c:dateAx>
      <c:valAx>
        <c:axId val="147844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43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63984"/>
        <c:axId val="147889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3984"/>
        <c:axId val="147889464"/>
      </c:lineChart>
      <c:dateAx>
        <c:axId val="14786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889464"/>
        <c:crosses val="autoZero"/>
        <c:auto val="1"/>
        <c:lblOffset val="100"/>
        <c:baseTimeUnit val="years"/>
      </c:dateAx>
      <c:valAx>
        <c:axId val="147889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6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91032"/>
        <c:axId val="1479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91032"/>
        <c:axId val="147958688"/>
      </c:lineChart>
      <c:dateAx>
        <c:axId val="147891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958688"/>
        <c:crosses val="autoZero"/>
        <c:auto val="1"/>
        <c:lblOffset val="100"/>
        <c:baseTimeUnit val="years"/>
      </c:dateAx>
      <c:valAx>
        <c:axId val="1479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91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959864"/>
        <c:axId val="147960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59864"/>
        <c:axId val="147960256"/>
      </c:lineChart>
      <c:dateAx>
        <c:axId val="14795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960256"/>
        <c:crosses val="autoZero"/>
        <c:auto val="1"/>
        <c:lblOffset val="100"/>
        <c:baseTimeUnit val="years"/>
      </c:dateAx>
      <c:valAx>
        <c:axId val="147960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95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78.569999999999993</c:v>
                </c:pt>
                <c:pt idx="1">
                  <c:v>66.55</c:v>
                </c:pt>
                <c:pt idx="2">
                  <c:v>73.02</c:v>
                </c:pt>
                <c:pt idx="3">
                  <c:v>64.52</c:v>
                </c:pt>
                <c:pt idx="4">
                  <c:v>51.29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63592"/>
        <c:axId val="14786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3592"/>
        <c:axId val="147863200"/>
      </c:lineChart>
      <c:dateAx>
        <c:axId val="147863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863200"/>
        <c:crosses val="autoZero"/>
        <c:auto val="1"/>
        <c:lblOffset val="100"/>
        <c:baseTimeUnit val="years"/>
      </c:dateAx>
      <c:valAx>
        <c:axId val="14786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63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149.78</c:v>
                </c:pt>
                <c:pt idx="1">
                  <c:v>177.56</c:v>
                </c:pt>
                <c:pt idx="2">
                  <c:v>161.02000000000001</c:v>
                </c:pt>
                <c:pt idx="3">
                  <c:v>185.73</c:v>
                </c:pt>
                <c:pt idx="4">
                  <c:v>234.76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07888"/>
        <c:axId val="148008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07888"/>
        <c:axId val="148008280"/>
      </c:lineChart>
      <c:dateAx>
        <c:axId val="14800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008280"/>
        <c:crosses val="autoZero"/>
        <c:auto val="1"/>
        <c:lblOffset val="100"/>
        <c:baseTimeUnit val="years"/>
      </c:dateAx>
      <c:valAx>
        <c:axId val="148008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00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群馬県　中之条町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17068</v>
      </c>
      <c r="AM8" s="64"/>
      <c r="AN8" s="64"/>
      <c r="AO8" s="64"/>
      <c r="AP8" s="64"/>
      <c r="AQ8" s="64"/>
      <c r="AR8" s="64"/>
      <c r="AS8" s="64"/>
      <c r="AT8" s="63">
        <f>データ!S6</f>
        <v>439.28</v>
      </c>
      <c r="AU8" s="63"/>
      <c r="AV8" s="63"/>
      <c r="AW8" s="63"/>
      <c r="AX8" s="63"/>
      <c r="AY8" s="63"/>
      <c r="AZ8" s="63"/>
      <c r="BA8" s="63"/>
      <c r="BB8" s="63">
        <f>データ!T6</f>
        <v>38.85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20.84</v>
      </c>
      <c r="Q10" s="63"/>
      <c r="R10" s="63"/>
      <c r="S10" s="63"/>
      <c r="T10" s="63"/>
      <c r="U10" s="63"/>
      <c r="V10" s="63"/>
      <c r="W10" s="63">
        <f>データ!P6</f>
        <v>89.3</v>
      </c>
      <c r="X10" s="63"/>
      <c r="Y10" s="63"/>
      <c r="Z10" s="63"/>
      <c r="AA10" s="63"/>
      <c r="AB10" s="63"/>
      <c r="AC10" s="63"/>
      <c r="AD10" s="64">
        <f>データ!Q6</f>
        <v>2160</v>
      </c>
      <c r="AE10" s="64"/>
      <c r="AF10" s="64"/>
      <c r="AG10" s="64"/>
      <c r="AH10" s="64"/>
      <c r="AI10" s="64"/>
      <c r="AJ10" s="64"/>
      <c r="AK10" s="2"/>
      <c r="AL10" s="64">
        <f>データ!U6</f>
        <v>3535</v>
      </c>
      <c r="AM10" s="64"/>
      <c r="AN10" s="64"/>
      <c r="AO10" s="64"/>
      <c r="AP10" s="64"/>
      <c r="AQ10" s="64"/>
      <c r="AR10" s="64"/>
      <c r="AS10" s="64"/>
      <c r="AT10" s="63">
        <f>データ!V6</f>
        <v>2.8</v>
      </c>
      <c r="AU10" s="63"/>
      <c r="AV10" s="63"/>
      <c r="AW10" s="63"/>
      <c r="AX10" s="63"/>
      <c r="AY10" s="63"/>
      <c r="AZ10" s="63"/>
      <c r="BA10" s="63"/>
      <c r="BB10" s="63">
        <f>データ!W6</f>
        <v>1262.5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104213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群馬県　中之条町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20.84</v>
      </c>
      <c r="P6" s="32">
        <f t="shared" si="3"/>
        <v>89.3</v>
      </c>
      <c r="Q6" s="32">
        <f t="shared" si="3"/>
        <v>2160</v>
      </c>
      <c r="R6" s="32">
        <f t="shared" si="3"/>
        <v>17068</v>
      </c>
      <c r="S6" s="32">
        <f t="shared" si="3"/>
        <v>439.28</v>
      </c>
      <c r="T6" s="32">
        <f t="shared" si="3"/>
        <v>38.85</v>
      </c>
      <c r="U6" s="32">
        <f t="shared" si="3"/>
        <v>3535</v>
      </c>
      <c r="V6" s="32">
        <f t="shared" si="3"/>
        <v>2.8</v>
      </c>
      <c r="W6" s="32">
        <f t="shared" si="3"/>
        <v>1262.5</v>
      </c>
      <c r="X6" s="33">
        <f>IF(X7="",NA(),X7)</f>
        <v>58.28</v>
      </c>
      <c r="Y6" s="33">
        <f t="shared" ref="Y6:AG6" si="4">IF(Y7="",NA(),Y7)</f>
        <v>60.14</v>
      </c>
      <c r="Z6" s="33">
        <f t="shared" si="4"/>
        <v>57.53</v>
      </c>
      <c r="AA6" s="33">
        <f t="shared" si="4"/>
        <v>68.11</v>
      </c>
      <c r="AB6" s="33">
        <f t="shared" si="4"/>
        <v>64.42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78.569999999999993</v>
      </c>
      <c r="BQ6" s="33">
        <f t="shared" ref="BQ6:BY6" si="8">IF(BQ7="",NA(),BQ7)</f>
        <v>66.55</v>
      </c>
      <c r="BR6" s="33">
        <f t="shared" si="8"/>
        <v>73.02</v>
      </c>
      <c r="BS6" s="33">
        <f t="shared" si="8"/>
        <v>64.52</v>
      </c>
      <c r="BT6" s="33">
        <f t="shared" si="8"/>
        <v>51.29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149.78</v>
      </c>
      <c r="CB6" s="33">
        <f t="shared" ref="CB6:CJ6" si="9">IF(CB7="",NA(),CB7)</f>
        <v>177.56</v>
      </c>
      <c r="CC6" s="33">
        <f t="shared" si="9"/>
        <v>161.02000000000001</v>
      </c>
      <c r="CD6" s="33">
        <f t="shared" si="9"/>
        <v>185.73</v>
      </c>
      <c r="CE6" s="33">
        <f t="shared" si="9"/>
        <v>234.76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44.61</v>
      </c>
      <c r="CM6" s="33">
        <f t="shared" ref="CM6:CU6" si="10">IF(CM7="",NA(),CM7)</f>
        <v>10.4</v>
      </c>
      <c r="CN6" s="33">
        <f t="shared" si="10"/>
        <v>10.4</v>
      </c>
      <c r="CO6" s="33">
        <f t="shared" si="10"/>
        <v>42.19</v>
      </c>
      <c r="CP6" s="33">
        <f t="shared" si="10"/>
        <v>43.47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89.91</v>
      </c>
      <c r="CX6" s="33">
        <f t="shared" ref="CX6:DF6" si="11">IF(CX7="",NA(),CX7)</f>
        <v>89.54</v>
      </c>
      <c r="CY6" s="33">
        <f t="shared" si="11"/>
        <v>90.16</v>
      </c>
      <c r="CZ6" s="33">
        <f t="shared" si="11"/>
        <v>91.28</v>
      </c>
      <c r="DA6" s="33">
        <f t="shared" si="11"/>
        <v>92.42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104213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20.84</v>
      </c>
      <c r="P7" s="36">
        <v>89.3</v>
      </c>
      <c r="Q7" s="36">
        <v>2160</v>
      </c>
      <c r="R7" s="36">
        <v>17068</v>
      </c>
      <c r="S7" s="36">
        <v>439.28</v>
      </c>
      <c r="T7" s="36">
        <v>38.85</v>
      </c>
      <c r="U7" s="36">
        <v>3535</v>
      </c>
      <c r="V7" s="36">
        <v>2.8</v>
      </c>
      <c r="W7" s="36">
        <v>1262.5</v>
      </c>
      <c r="X7" s="36">
        <v>58.28</v>
      </c>
      <c r="Y7" s="36">
        <v>60.14</v>
      </c>
      <c r="Z7" s="36">
        <v>57.53</v>
      </c>
      <c r="AA7" s="36">
        <v>68.11</v>
      </c>
      <c r="AB7" s="36">
        <v>64.42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78.569999999999993</v>
      </c>
      <c r="BQ7" s="36">
        <v>66.55</v>
      </c>
      <c r="BR7" s="36">
        <v>73.02</v>
      </c>
      <c r="BS7" s="36">
        <v>64.52</v>
      </c>
      <c r="BT7" s="36">
        <v>51.29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149.78</v>
      </c>
      <c r="CB7" s="36">
        <v>177.56</v>
      </c>
      <c r="CC7" s="36">
        <v>161.02000000000001</v>
      </c>
      <c r="CD7" s="36">
        <v>185.73</v>
      </c>
      <c r="CE7" s="36">
        <v>234.76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44.61</v>
      </c>
      <c r="CM7" s="36">
        <v>10.4</v>
      </c>
      <c r="CN7" s="36">
        <v>10.4</v>
      </c>
      <c r="CO7" s="36">
        <v>42.19</v>
      </c>
      <c r="CP7" s="36">
        <v>43.47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89.91</v>
      </c>
      <c r="CX7" s="36">
        <v>89.54</v>
      </c>
      <c r="CY7" s="36">
        <v>90.16</v>
      </c>
      <c r="CZ7" s="36">
        <v>91.28</v>
      </c>
      <c r="DA7" s="36">
        <v>92.42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2017-02-15T11:45:06Z</cp:lastPrinted>
  <dcterms:created xsi:type="dcterms:W3CDTF">2017-02-08T03:09:03Z</dcterms:created>
  <dcterms:modified xsi:type="dcterms:W3CDTF">2017-02-15T23:41:18Z</dcterms:modified>
  <cp:category/>
</cp:coreProperties>
</file>