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4_●吉岡町\【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<sst xmlns="http://schemas.openxmlformats.org/spreadsheetml/2006/main" count="221" uniqueCount="111">
  <si>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</si>
  <si>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</si>
  <si>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</si>
  <si>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</si>
  <si>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</si>
  <si>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</si>
  <si>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</si>
  <si>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</si>
  <si>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</si>
  <si>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</si>
  <si>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</si>
  <si>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</si>
  <si>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</si>
  <si>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</si>
  <si>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</si>
  <si>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</si>
  <si>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</si>
  <si>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</si>
  <si>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</si>
  <si>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</si>
  <si>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</si>
  <si>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</si>
  <si>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</si>
  <si>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</si>
  <si>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</si>
  <si>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</si>
  <si>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</si>
  <si>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</si>
  <si>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</si>
  <si>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</si>
  <si>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</si>
  <si>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</si>
  <si>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</si>
  <si>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</si>
  <si>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</si>
  <si>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</si>
  <si>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</si>
  <si>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</si>
  <si>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</si>
  <si>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</si>
  <si>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</si>
  <si>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</si>
  <si>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</si>
  <si>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</si>
  <si>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</si>
  <si>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</si>
  <si>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</si>
  <si>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</si>
  <si>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</si>
  <si>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</si>
  <si>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</si>
  <si>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</si>
  <si>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</si>
  <si>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</si>
  <si>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</si>
  <si>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</si>
  <si>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</si>
  <si>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</si>
  <si>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</si>
  <si>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</si>
  <si>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</si>
  <si>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</si>
  <si>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</si>
  <si>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</si>
  <si>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</si>
  <si>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</si>
  <si>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</si>
  <si>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</si>
  <si>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</si>
  <si>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</si>
  <si>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</si>
  <si>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</si>
  <si>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</si>
  <si>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</si>
  <si>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</si>
  <si>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</si>
  <si>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</si>
  <si>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</si>
  <si>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</si>
  <si>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</si>
  <si>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</si>
  <si>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</si>
  <si>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</si>
  <si>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</si>
  <si>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</si>
  <si>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</si>
  <si>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</si>
  <si>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</si>
  <si>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</si>
  <si>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</si>
  <si>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</si>
  <si>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</si>
  <si>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</si>
  <si>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</si>
  <si>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</si>
  <si>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</si>
  <si>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吉岡町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</si>
  <si>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</si>
  <si>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</si>
  <si>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</si>
  <si>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</si>
  <si>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</si>
  <si>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</si>
  <si>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</si>
  <si>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</si>
  <si>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</si>
  <si>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</si>
  <si>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</si>
  <si>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近年、節水意識の高まりや節水型家電等の普及により、接続率は向上しているものの、料金収入についてはほぼ横ばいとなっております。そのような状況でも、処理施設の老朽化は着実に進行しており、老朽化により破損する機器の数も増えております。
　このことから、今後は中長期的な視点を持ち、老朽化施設の更新等を進めると同時に、より一層の経営の効率化を図っていく必要があります。
　このことに対する取組としては、平成28年度から平成29年度にかけて、機能診断調査及び最適整備構想の策定を実施しております。内容としては、機能診断調査は現況の施設及び管路の状況把握調査、最適整備構想はストックマネジメントの考え方に基づき、施設への投資・修繕等を計画立てて行うことで、費用の平準化を行うものです。これらを活用し、より適切に運営ができるよう努力を続けてまいります。</t>
    <phoneticPr fontId="4"/>
  </si>
  <si>
    <t xml:space="preserve"> 吉岡町農業集落排水事業については、法非適企業であるため、減価償却等を行っておらず、管渠老朽化率については算出されておりません。しかし、上野田地区については平成８年度からの供用開始となっており、供用開始から２０年が経過していることから、施設及び管路の老朽化は進んでいると考えられます。
　このことについて、平成19年度から不明水対策調査に取り組んでおります。内容としては、管路内カメラ調査を毎年700m程度行っており、異常・破損等が確認された箇所については修繕を行っております。
　今後の計画としては、上野田地区の不明水対策調査を継続し、上野田地区の調査が終わり次第、次に古い北下南下地区農業集落排水の不明水調査を行う予定になっております。</t>
    <phoneticPr fontId="4"/>
  </si>
  <si>
    <t xml:space="preserve"> 農業集落排水事業については、下水道料金にて業務に係る経費や施設の整備・維持管理に必要な経費の多くを賄う、独立採算の原則のもと運営されています。
　しかし、現在の経営状況については、左図⑤のとおり使用料金収入による経費回収率が5割前後であり、一般会計からの繰入に頼らざるを得ない状況となっております。
　原因としては、平成22年度に供用開始となった小倉地区農業集落排水の接続率がまだ低いことにより料金収入が低いことと、上野田地区及び北下南下地区農業集落排水処理施設の老朽化による機器修繕費が増加していることによるものと考えられます。
　今後の対策としては、小倉地区の接続を推進していくことにより、平均を下回っている水洗化率を向上させ、料金収入を増やすことにより、経費回収率を上げていきたいと考えております。また、処理施設の機器修繕に関しては、老朽化した機器について優先順位をつけて修繕することにより、緊急対応の回数を減らし、適切な維持管理に努めるよう努力いたし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</si>
</sst>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3"/>
          <c:y val="0.1580694566902848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9565680"/>
        <c:axId val="15015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49565680"/>
        <c:axId val="150152400"/>
      </c:lineChart>
      <c:dateAx>
        <c:axId val="149565680"/>
        <c:scaling>
          <c:orientation val="minMax"/>
        </c:scaling>
        <c:delete val="1"/>
        <c:axPos val="b"/>
        <c:numFmt formatCode="ge" sourceLinked="1"/>
        <c:majorTickMark val="none"/>
        <c:minorTickMark val="none"/>
        <c:tickLblPos val="none"/>
        <c:crossAx val="150152400"/>
        <c:crosses val="autoZero"/>
        <c:auto val="1"/>
        <c:lblOffset val="100"/>
        <c:baseTimeUnit val="years"/>
      </c:dateAx>
      <c:valAx>
        <c:axId val="15015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565680"/>
        <c:crosses val="autoZero"/>
        <c:crossBetween val="between"/>
        <c:majorUnit val="1.0000000000000005E-2"/>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88" l="0.70000000000000062" r="0.70000000000000062" t="0.7500000000000118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51.22</c:v>
                </c:pt>
                <c:pt idx="1">
                  <c:v>52.75</c:v>
                </c:pt>
                <c:pt idx="2">
                  <c:v>54.2</c:v>
                </c:pt>
                <c:pt idx="3">
                  <c:v>52.37</c:v>
                </c:pt>
                <c:pt idx="4">
                  <c:v>52.67</c:v>
                </c:pt>
              </c:numCache>
            </c:numRef>
          </c:val>
        </c:ser>
        <c:dLbls>
          <c:showLegendKey val="0"/>
          <c:showVal val="0"/>
          <c:showCatName val="0"/>
          <c:showSerName val="0"/>
          <c:showPercent val="0"/>
          <c:showBubbleSize val="0"/>
        </c:dLbls>
        <c:gapWidth val="150"/>
        <c:axId val="150809960"/>
        <c:axId val="15083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50809960"/>
        <c:axId val="150837216"/>
      </c:lineChart>
      <c:dateAx>
        <c:axId val="150809960"/>
        <c:scaling>
          <c:orientation val="minMax"/>
        </c:scaling>
        <c:delete val="1"/>
        <c:axPos val="b"/>
        <c:numFmt formatCode="ge" sourceLinked="1"/>
        <c:majorTickMark val="none"/>
        <c:minorTickMark val="none"/>
        <c:tickLblPos val="none"/>
        <c:crossAx val="150837216"/>
        <c:crosses val="autoZero"/>
        <c:auto val="1"/>
        <c:lblOffset val="100"/>
        <c:baseTimeUnit val="years"/>
      </c:dateAx>
      <c:valAx>
        <c:axId val="150837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09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67.41</c:v>
                </c:pt>
                <c:pt idx="1">
                  <c:v>70.83</c:v>
                </c:pt>
                <c:pt idx="2">
                  <c:v>72.38</c:v>
                </c:pt>
                <c:pt idx="3">
                  <c:v>66.78</c:v>
                </c:pt>
                <c:pt idx="4">
                  <c:v>67.180000000000007</c:v>
                </c:pt>
              </c:numCache>
            </c:numRef>
          </c:val>
        </c:ser>
        <c:dLbls>
          <c:showLegendKey val="0"/>
          <c:showVal val="0"/>
          <c:showCatName val="0"/>
          <c:showSerName val="0"/>
          <c:showPercent val="0"/>
          <c:showBubbleSize val="0"/>
        </c:dLbls>
        <c:gapWidth val="150"/>
        <c:axId val="150838392"/>
        <c:axId val="15083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50838392"/>
        <c:axId val="150838784"/>
      </c:lineChart>
      <c:dateAx>
        <c:axId val="150838392"/>
        <c:scaling>
          <c:orientation val="minMax"/>
        </c:scaling>
        <c:delete val="1"/>
        <c:axPos val="b"/>
        <c:numFmt formatCode="ge" sourceLinked="1"/>
        <c:majorTickMark val="none"/>
        <c:minorTickMark val="none"/>
        <c:tickLblPos val="none"/>
        <c:crossAx val="150838784"/>
        <c:crosses val="autoZero"/>
        <c:auto val="1"/>
        <c:lblOffset val="100"/>
        <c:baseTimeUnit val="years"/>
      </c:dateAx>
      <c:valAx>
        <c:axId val="15083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3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37016888488785"/>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96.55</c:v>
                </c:pt>
                <c:pt idx="1">
                  <c:v>99.77</c:v>
                </c:pt>
                <c:pt idx="2">
                  <c:v>99.75</c:v>
                </c:pt>
                <c:pt idx="3">
                  <c:v>99.78</c:v>
                </c:pt>
                <c:pt idx="4">
                  <c:v>99.77</c:v>
                </c:pt>
              </c:numCache>
            </c:numRef>
          </c:val>
        </c:ser>
        <c:dLbls>
          <c:showLegendKey val="0"/>
          <c:showVal val="0"/>
          <c:showCatName val="0"/>
          <c:showSerName val="0"/>
          <c:showPercent val="0"/>
          <c:showBubbleSize val="0"/>
        </c:dLbls>
        <c:gapWidth val="150"/>
        <c:axId val="150153576"/>
        <c:axId val="15015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153576"/>
        <c:axId val="150153968"/>
      </c:lineChart>
      <c:dateAx>
        <c:axId val="150153576"/>
        <c:scaling>
          <c:orientation val="minMax"/>
        </c:scaling>
        <c:delete val="1"/>
        <c:axPos val="b"/>
        <c:numFmt formatCode="ge" sourceLinked="1"/>
        <c:majorTickMark val="none"/>
        <c:minorTickMark val="none"/>
        <c:tickLblPos val="none"/>
        <c:crossAx val="150153968"/>
        <c:crosses val="autoZero"/>
        <c:auto val="1"/>
        <c:lblOffset val="100"/>
        <c:baseTimeUnit val="years"/>
      </c:dateAx>
      <c:valAx>
        <c:axId val="15015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5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0699656"/>
        <c:axId val="15070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0699656"/>
        <c:axId val="150700048"/>
      </c:lineChart>
      <c:dateAx>
        <c:axId val="150699656"/>
        <c:scaling>
          <c:orientation val="minMax"/>
        </c:scaling>
        <c:delete val="1"/>
        <c:axPos val="b"/>
        <c:numFmt formatCode="ge" sourceLinked="1"/>
        <c:majorTickMark val="none"/>
        <c:minorTickMark val="none"/>
        <c:tickLblPos val="none"/>
        <c:crossAx val="150700048"/>
        <c:crosses val="autoZero"/>
        <c:auto val="1"/>
        <c:lblOffset val="100"/>
        <c:baseTimeUnit val="years"/>
      </c:dateAx>
      <c:valAx>
        <c:axId val="15070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9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0266160"/>
        <c:axId val="23981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266160"/>
        <c:axId val="239812048"/>
      </c:lineChart>
      <c:dateAx>
        <c:axId val="240266160"/>
        <c:scaling>
          <c:orientation val="minMax"/>
        </c:scaling>
        <c:delete val="1"/>
        <c:axPos val="b"/>
        <c:numFmt formatCode="ge" sourceLinked="1"/>
        <c:majorTickMark val="none"/>
        <c:minorTickMark val="none"/>
        <c:tickLblPos val="none"/>
        <c:crossAx val="239812048"/>
        <c:crosses val="autoZero"/>
        <c:auto val="1"/>
        <c:lblOffset val="100"/>
        <c:baseTimeUnit val="years"/>
      </c:dateAx>
      <c:valAx>
        <c:axId val="23981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26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9813224"/>
        <c:axId val="23981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813224"/>
        <c:axId val="239813616"/>
      </c:lineChart>
      <c:dateAx>
        <c:axId val="239813224"/>
        <c:scaling>
          <c:orientation val="minMax"/>
        </c:scaling>
        <c:delete val="1"/>
        <c:axPos val="b"/>
        <c:numFmt formatCode="ge" sourceLinked="1"/>
        <c:majorTickMark val="none"/>
        <c:minorTickMark val="none"/>
        <c:tickLblPos val="none"/>
        <c:crossAx val="239813616"/>
        <c:crosses val="autoZero"/>
        <c:auto val="1"/>
        <c:lblOffset val="100"/>
        <c:baseTimeUnit val="years"/>
      </c:dateAx>
      <c:valAx>
        <c:axId val="23981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13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9875624"/>
        <c:axId val="23987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9875624"/>
        <c:axId val="239876016"/>
      </c:lineChart>
      <c:dateAx>
        <c:axId val="239875624"/>
        <c:scaling>
          <c:orientation val="minMax"/>
        </c:scaling>
        <c:delete val="1"/>
        <c:axPos val="b"/>
        <c:numFmt formatCode="ge" sourceLinked="1"/>
        <c:majorTickMark val="none"/>
        <c:minorTickMark val="none"/>
        <c:tickLblPos val="none"/>
        <c:crossAx val="239876016"/>
        <c:crosses val="autoZero"/>
        <c:auto val="1"/>
        <c:lblOffset val="100"/>
        <c:baseTimeUnit val="years"/>
      </c:dateAx>
      <c:valAx>
        <c:axId val="239876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75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4576.78</c:v>
                </c:pt>
                <c:pt idx="1">
                  <c:v>3733.95</c:v>
                </c:pt>
                <c:pt idx="2">
                  <c:v>3849.66</c:v>
                </c:pt>
                <c:pt idx="3">
                  <c:v>3861.9</c:v>
                </c:pt>
                <c:pt idx="4">
                  <c:v>3593.43</c:v>
                </c:pt>
              </c:numCache>
            </c:numRef>
          </c:val>
        </c:ser>
        <c:dLbls>
          <c:showLegendKey val="0"/>
          <c:showVal val="0"/>
          <c:showCatName val="0"/>
          <c:showSerName val="0"/>
          <c:showPercent val="0"/>
          <c:showBubbleSize val="0"/>
        </c:dLbls>
        <c:gapWidth val="150"/>
        <c:axId val="239875232"/>
        <c:axId val="23992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239875232"/>
        <c:axId val="239924664"/>
      </c:lineChart>
      <c:dateAx>
        <c:axId val="239875232"/>
        <c:scaling>
          <c:orientation val="minMax"/>
        </c:scaling>
        <c:delete val="1"/>
        <c:axPos val="b"/>
        <c:numFmt formatCode="ge" sourceLinked="1"/>
        <c:majorTickMark val="none"/>
        <c:minorTickMark val="none"/>
        <c:tickLblPos val="none"/>
        <c:crossAx val="239924664"/>
        <c:crosses val="autoZero"/>
        <c:auto val="1"/>
        <c:lblOffset val="100"/>
        <c:baseTimeUnit val="years"/>
      </c:dateAx>
      <c:valAx>
        <c:axId val="23992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8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31.79</c:v>
                </c:pt>
                <c:pt idx="1">
                  <c:v>52.72</c:v>
                </c:pt>
                <c:pt idx="2">
                  <c:v>61.46</c:v>
                </c:pt>
                <c:pt idx="3">
                  <c:v>44.97</c:v>
                </c:pt>
                <c:pt idx="4">
                  <c:v>47.07</c:v>
                </c:pt>
              </c:numCache>
            </c:numRef>
          </c:val>
        </c:ser>
        <c:dLbls>
          <c:showLegendKey val="0"/>
          <c:showVal val="0"/>
          <c:showCatName val="0"/>
          <c:showSerName val="0"/>
          <c:showPercent val="0"/>
          <c:showBubbleSize val="0"/>
        </c:dLbls>
        <c:gapWidth val="150"/>
        <c:axId val="150717192"/>
        <c:axId val="15071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50717192"/>
        <c:axId val="150717584"/>
      </c:lineChart>
      <c:dateAx>
        <c:axId val="150717192"/>
        <c:scaling>
          <c:orientation val="minMax"/>
        </c:scaling>
        <c:delete val="1"/>
        <c:axPos val="b"/>
        <c:numFmt formatCode="ge" sourceLinked="1"/>
        <c:majorTickMark val="none"/>
        <c:minorTickMark val="none"/>
        <c:tickLblPos val="none"/>
        <c:crossAx val="150717584"/>
        <c:crosses val="autoZero"/>
        <c:auto val="1"/>
        <c:lblOffset val="100"/>
        <c:baseTimeUnit val="years"/>
      </c:dateAx>
      <c:valAx>
        <c:axId val="15071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1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364.11</c:v>
                </c:pt>
                <c:pt idx="1">
                  <c:v>219.15</c:v>
                </c:pt>
                <c:pt idx="2">
                  <c:v>186.04</c:v>
                </c:pt>
                <c:pt idx="3">
                  <c:v>262.31</c:v>
                </c:pt>
                <c:pt idx="4">
                  <c:v>252.61</c:v>
                </c:pt>
              </c:numCache>
            </c:numRef>
          </c:val>
        </c:ser>
        <c:dLbls>
          <c:showLegendKey val="0"/>
          <c:showVal val="0"/>
          <c:showCatName val="0"/>
          <c:showSerName val="0"/>
          <c:showPercent val="0"/>
          <c:showBubbleSize val="0"/>
        </c:dLbls>
        <c:gapWidth val="150"/>
        <c:axId val="150718760"/>
        <c:axId val="15073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50718760"/>
        <c:axId val="150733600"/>
      </c:lineChart>
      <c:dateAx>
        <c:axId val="150718760"/>
        <c:scaling>
          <c:orientation val="minMax"/>
        </c:scaling>
        <c:delete val="1"/>
        <c:axPos val="b"/>
        <c:numFmt formatCode="ge" sourceLinked="1"/>
        <c:majorTickMark val="none"/>
        <c:minorTickMark val="none"/>
        <c:tickLblPos val="none"/>
        <c:crossAx val="150733600"/>
        <c:crosses val="autoZero"/>
        <c:auto val="1"/>
        <c:lblOffset val="100"/>
        <c:baseTimeUnit val="years"/>
      </c:dateAx>
      <c:valAx>
        <c:axId val="15073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1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吉岡町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20753</v>
      </c>
      <c r="AM8" s="47"/>
      <c r="AN8" s="47"/>
      <c r="AO8" s="47"/>
      <c r="AP8" s="47"/>
      <c r="AQ8" s="47"/>
      <c r="AR8" s="47"/>
      <c r="AS8" s="47"/>
      <c r="AT8" s="43">
        <f>データ!S6</f>
        <v>20.46</v>
      </c>
      <c r="AU8" s="43"/>
      <c r="AV8" s="43"/>
      <c r="AW8" s="43"/>
      <c r="AX8" s="43"/>
      <c r="AY8" s="43"/>
      <c r="AZ8" s="43"/>
      <c r="BA8" s="43"/>
      <c r="BB8" s="43">
        <f>データ!T6</f>
        <v>1014.32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19.78</v>
      </c>
      <c r="Q10" s="43"/>
      <c r="R10" s="43"/>
      <c r="S10" s="43"/>
      <c r="T10" s="43"/>
      <c r="U10" s="43"/>
      <c r="V10" s="43"/>
      <c r="W10" s="43">
        <f>データ!P6</f>
        <v>100.02</v>
      </c>
      <c r="X10" s="43"/>
      <c r="Y10" s="43"/>
      <c r="Z10" s="43"/>
      <c r="AA10" s="43"/>
      <c r="AB10" s="43"/>
      <c r="AC10" s="43"/>
      <c r="AD10" s="47">
        <f>データ!Q6</f>
        <v>2260</v>
      </c>
      <c r="AE10" s="47"/>
      <c r="AF10" s="47"/>
      <c r="AG10" s="47"/>
      <c r="AH10" s="47"/>
      <c r="AI10" s="47"/>
      <c r="AJ10" s="47"/>
      <c r="AK10" s="2"/>
      <c r="AL10" s="47">
        <f>データ!U6</f>
        <v>4119</v>
      </c>
      <c r="AM10" s="47"/>
      <c r="AN10" s="47"/>
      <c r="AO10" s="47"/>
      <c r="AP10" s="47"/>
      <c r="AQ10" s="47"/>
      <c r="AR10" s="47"/>
      <c r="AS10" s="47"/>
      <c r="AT10" s="43">
        <f>データ!V6</f>
        <v>1.65</v>
      </c>
      <c r="AU10" s="43"/>
      <c r="AV10" s="43"/>
      <c r="AW10" s="43"/>
      <c r="AX10" s="43"/>
      <c r="AY10" s="43"/>
      <c r="AZ10" s="43"/>
      <c r="BA10" s="43"/>
      <c r="BB10" s="43">
        <f>データ!W6</f>
        <v>2496.36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103454</v>
      </c>
      <c r="D6" s="31">
        <f t="shared" si="3"/>
        <v>47</v>
      </c>
      <c r="E6" s="31">
        <f t="shared" si="3"/>
        <v>17</v>
      </c>
      <c r="F6" s="31">
        <f t="shared" si="3"/>
        <v>5</v>
      </c>
      <c r="G6" s="31">
        <f t="shared" si="3"/>
        <v>0</v>
      </c>
      <c r="H6" s="31" t="str">
        <f t="shared" si="3"/>
        <v>群馬県　吉岡町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19.78</v>
      </c>
      <c r="P6" s="32">
        <f t="shared" si="3"/>
        <v>100.02</v>
      </c>
      <c r="Q6" s="32">
        <f t="shared" si="3"/>
        <v>2260</v>
      </c>
      <c r="R6" s="32">
        <f t="shared" si="3"/>
        <v>20753</v>
      </c>
      <c r="S6" s="32">
        <f t="shared" si="3"/>
        <v>20.46</v>
      </c>
      <c r="T6" s="32">
        <f t="shared" si="3"/>
        <v>1014.32</v>
      </c>
      <c r="U6" s="32">
        <f t="shared" si="3"/>
        <v>4119</v>
      </c>
      <c r="V6" s="32">
        <f t="shared" si="3"/>
        <v>1.65</v>
      </c>
      <c r="W6" s="32">
        <f t="shared" si="3"/>
        <v>2496.36</v>
      </c>
      <c r="X6" s="33">
        <f>IF(X7="",NA(),X7)</f>
        <v>96.55</v>
      </c>
      <c r="Y6" s="33">
        <f t="shared" ref="Y6:AG6" si="4">IF(Y7="",NA(),Y7)</f>
        <v>99.77</v>
      </c>
      <c r="Z6" s="33">
        <f t="shared" si="4"/>
        <v>99.75</v>
      </c>
      <c r="AA6" s="33">
        <f t="shared" si="4"/>
        <v>99.78</v>
      </c>
      <c r="AB6" s="33">
        <f t="shared" si="4"/>
        <v>99.77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4576.78</v>
      </c>
      <c r="BF6" s="33">
        <f t="shared" ref="BF6:BN6" si="7">IF(BF7="",NA(),BF7)</f>
        <v>3733.95</v>
      </c>
      <c r="BG6" s="33">
        <f t="shared" si="7"/>
        <v>3849.66</v>
      </c>
      <c r="BH6" s="33">
        <f t="shared" si="7"/>
        <v>3861.9</v>
      </c>
      <c r="BI6" s="33">
        <f t="shared" si="7"/>
        <v>3593.43</v>
      </c>
      <c r="BJ6" s="33">
        <f t="shared" si="7"/>
        <v>1239.2</v>
      </c>
      <c r="BK6" s="33">
        <f t="shared" si="7"/>
        <v>1197.82</v>
      </c>
      <c r="BL6" s="33">
        <f t="shared" si="7"/>
        <v>1126.77</v>
      </c>
      <c r="BM6" s="33">
        <f t="shared" si="7"/>
        <v>1044.8</v>
      </c>
      <c r="BN6" s="33">
        <f t="shared" si="7"/>
        <v>1081.8</v>
      </c>
      <c r="BO6" s="32" t="str">
        <f>IF(BO7="","",IF(BO7="-","【-】","【"&amp;SUBSTITUTE(TEXT(BO7,"#,##0.00"),"-","△")&amp;"】"))</f>
        <v>【1,015.77】</v>
      </c>
      <c r="BP6" s="33">
        <f>IF(BP7="",NA(),BP7)</f>
        <v>31.79</v>
      </c>
      <c r="BQ6" s="33">
        <f t="shared" ref="BQ6:BY6" si="8">IF(BQ7="",NA(),BQ7)</f>
        <v>52.72</v>
      </c>
      <c r="BR6" s="33">
        <f t="shared" si="8"/>
        <v>61.46</v>
      </c>
      <c r="BS6" s="33">
        <f t="shared" si="8"/>
        <v>44.97</v>
      </c>
      <c r="BT6" s="33">
        <f t="shared" si="8"/>
        <v>47.07</v>
      </c>
      <c r="BU6" s="33">
        <f t="shared" si="8"/>
        <v>51.56</v>
      </c>
      <c r="BV6" s="33">
        <f t="shared" si="8"/>
        <v>51.03</v>
      </c>
      <c r="BW6" s="33">
        <f t="shared" si="8"/>
        <v>50.9</v>
      </c>
      <c r="BX6" s="33">
        <f t="shared" si="8"/>
        <v>50.82</v>
      </c>
      <c r="BY6" s="33">
        <f t="shared" si="8"/>
        <v>52.19</v>
      </c>
      <c r="BZ6" s="32" t="str">
        <f>IF(BZ7="","",IF(BZ7="-","【-】","【"&amp;SUBSTITUTE(TEXT(BZ7,"#,##0.00"),"-","△")&amp;"】"))</f>
        <v>【52.78】</v>
      </c>
      <c r="CA6" s="33">
        <f>IF(CA7="",NA(),CA7)</f>
        <v>364.11</v>
      </c>
      <c r="CB6" s="33">
        <f t="shared" ref="CB6:CJ6" si="9">IF(CB7="",NA(),CB7)</f>
        <v>219.15</v>
      </c>
      <c r="CC6" s="33">
        <f t="shared" si="9"/>
        <v>186.04</v>
      </c>
      <c r="CD6" s="33">
        <f t="shared" si="9"/>
        <v>262.31</v>
      </c>
      <c r="CE6" s="33">
        <f t="shared" si="9"/>
        <v>252.61</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51.22</v>
      </c>
      <c r="CM6" s="33">
        <f t="shared" ref="CM6:CU6" si="10">IF(CM7="",NA(),CM7)</f>
        <v>52.75</v>
      </c>
      <c r="CN6" s="33">
        <f t="shared" si="10"/>
        <v>54.2</v>
      </c>
      <c r="CO6" s="33">
        <f t="shared" si="10"/>
        <v>52.37</v>
      </c>
      <c r="CP6" s="33">
        <f t="shared" si="10"/>
        <v>52.67</v>
      </c>
      <c r="CQ6" s="33">
        <f t="shared" si="10"/>
        <v>55.2</v>
      </c>
      <c r="CR6" s="33">
        <f t="shared" si="10"/>
        <v>54.74</v>
      </c>
      <c r="CS6" s="33">
        <f t="shared" si="10"/>
        <v>53.78</v>
      </c>
      <c r="CT6" s="33">
        <f t="shared" si="10"/>
        <v>53.24</v>
      </c>
      <c r="CU6" s="33">
        <f t="shared" si="10"/>
        <v>52.31</v>
      </c>
      <c r="CV6" s="32" t="str">
        <f>IF(CV7="","",IF(CV7="-","【-】","【"&amp;SUBSTITUTE(TEXT(CV7,"#,##0.00"),"-","△")&amp;"】"))</f>
        <v>【52.74】</v>
      </c>
      <c r="CW6" s="33">
        <f>IF(CW7="",NA(),CW7)</f>
        <v>67.41</v>
      </c>
      <c r="CX6" s="33">
        <f t="shared" ref="CX6:DF6" si="11">IF(CX7="",NA(),CX7)</f>
        <v>70.83</v>
      </c>
      <c r="CY6" s="33">
        <f t="shared" si="11"/>
        <v>72.38</v>
      </c>
      <c r="CZ6" s="33">
        <f t="shared" si="11"/>
        <v>66.78</v>
      </c>
      <c r="DA6" s="33">
        <f t="shared" si="11"/>
        <v>67.180000000000007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103454</v>
      </c>
      <c r="D7" s="35">
        <v>47</v>
      </c>
      <c r="E7" s="35">
        <v>17</v>
      </c>
      <c r="F7" s="35">
        <v>5</v>
      </c>
      <c r="G7" s="35">
        <v>0</v>
      </c>
      <c r="H7" s="35" t="s">
        <v>96</v>
      </c>
      <c r="I7" s="35" t="s">
        <v>97</v>
      </c>
      <c r="J7" s="35" t="s">
        <v>98</v>
      </c>
      <c r="K7" s="35" t="s">
        <v>99</v>
      </c>
      <c r="L7" s="35" t="s">
        <v>100</v>
      </c>
      <c r="M7" s="36" t="s">
        <v>101</v>
      </c>
      <c r="N7" s="36" t="s">
        <v>102</v>
      </c>
      <c r="O7" s="36">
        <v>19.78</v>
      </c>
      <c r="P7" s="36">
        <v>100.02</v>
      </c>
      <c r="Q7" s="36">
        <v>2260</v>
      </c>
      <c r="R7" s="36">
        <v>20753</v>
      </c>
      <c r="S7" s="36">
        <v>20.46</v>
      </c>
      <c r="T7" s="36">
        <v>1014.32</v>
      </c>
      <c r="U7" s="36">
        <v>4119</v>
      </c>
      <c r="V7" s="36">
        <v>1.65</v>
      </c>
      <c r="W7" s="36">
        <v>2496.36</v>
      </c>
      <c r="X7" s="36">
        <v>96.55</v>
      </c>
      <c r="Y7" s="36">
        <v>99.77</v>
      </c>
      <c r="Z7" s="36">
        <v>99.75</v>
      </c>
      <c r="AA7" s="36">
        <v>99.78</v>
      </c>
      <c r="AB7" s="36">
        <v>99.77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4576.78</v>
      </c>
      <c r="BF7" s="36">
        <v>3733.95</v>
      </c>
      <c r="BG7" s="36">
        <v>3849.66</v>
      </c>
      <c r="BH7" s="36">
        <v>3861.9</v>
      </c>
      <c r="BI7" s="36">
        <v>3593.43</v>
      </c>
      <c r="BJ7" s="36">
        <v>1239.2</v>
      </c>
      <c r="BK7" s="36">
        <v>1197.82</v>
      </c>
      <c r="BL7" s="36">
        <v>1126.77</v>
      </c>
      <c r="BM7" s="36">
        <v>1044.8</v>
      </c>
      <c r="BN7" s="36">
        <v>1081.8</v>
      </c>
      <c r="BO7" s="36">
        <v>1015.77</v>
      </c>
      <c r="BP7" s="36">
        <v>31.79</v>
      </c>
      <c r="BQ7" s="36">
        <v>52.72</v>
      </c>
      <c r="BR7" s="36">
        <v>61.46</v>
      </c>
      <c r="BS7" s="36">
        <v>44.97</v>
      </c>
      <c r="BT7" s="36">
        <v>47.07</v>
      </c>
      <c r="BU7" s="36">
        <v>51.56</v>
      </c>
      <c r="BV7" s="36">
        <v>51.03</v>
      </c>
      <c r="BW7" s="36">
        <v>50.9</v>
      </c>
      <c r="BX7" s="36">
        <v>50.82</v>
      </c>
      <c r="BY7" s="36">
        <v>52.19</v>
      </c>
      <c r="BZ7" s="36">
        <v>52.78</v>
      </c>
      <c r="CA7" s="36">
        <v>364.11</v>
      </c>
      <c r="CB7" s="36">
        <v>219.15</v>
      </c>
      <c r="CC7" s="36">
        <v>186.04</v>
      </c>
      <c r="CD7" s="36">
        <v>262.31</v>
      </c>
      <c r="CE7" s="36">
        <v>252.61</v>
      </c>
      <c r="CF7" s="36">
        <v>283.26</v>
      </c>
      <c r="CG7" s="36">
        <v>289.60000000000002</v>
      </c>
      <c r="CH7" s="36">
        <v>293.27</v>
      </c>
      <c r="CI7" s="36">
        <v>300.52</v>
      </c>
      <c r="CJ7" s="36">
        <v>296.14</v>
      </c>
      <c r="CK7" s="36">
        <v>289.81</v>
      </c>
      <c r="CL7" s="36">
        <v>51.22</v>
      </c>
      <c r="CM7" s="36">
        <v>52.75</v>
      </c>
      <c r="CN7" s="36">
        <v>54.2</v>
      </c>
      <c r="CO7" s="36">
        <v>52.37</v>
      </c>
      <c r="CP7" s="36">
        <v>52.67</v>
      </c>
      <c r="CQ7" s="36">
        <v>55.2</v>
      </c>
      <c r="CR7" s="36">
        <v>54.74</v>
      </c>
      <c r="CS7" s="36">
        <v>53.78</v>
      </c>
      <c r="CT7" s="36">
        <v>53.24</v>
      </c>
      <c r="CU7" s="36">
        <v>52.31</v>
      </c>
      <c r="CV7" s="36">
        <v>52.74</v>
      </c>
      <c r="CW7" s="36">
        <v>67.41</v>
      </c>
      <c r="CX7" s="36">
        <v>70.83</v>
      </c>
      <c r="CY7" s="36">
        <v>72.38</v>
      </c>
      <c r="CZ7" s="36">
        <v>66.78</v>
      </c>
      <c r="DA7" s="36">
        <v>67.180000000000007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terms:created xsi:type="dcterms:W3CDTF">2017-02-08T03:09:01Z</dcterms:created>
  <dcterms:modified xsi:type="dcterms:W3CDTF">2017-02-14T06:32:52Z</dcterms:modified>
</cp:coreProperties>
</file>